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0x64Bit\Desktop\งานเจน\สขร\2568\"/>
    </mc:Choice>
  </mc:AlternateContent>
  <xr:revisionPtr revIDLastSave="0" documentId="13_ncr:1_{FD3A976E-1F4E-436B-99B4-C6CDDFC6BFE1}" xr6:coauthVersionLast="47" xr6:coauthVersionMax="47" xr10:uidLastSave="{00000000-0000-0000-0000-000000000000}"/>
  <bookViews>
    <workbookView xWindow="-120" yWindow="-120" windowWidth="24240" windowHeight="13140" activeTab="6" xr2:uid="{01D01EA5-26E6-48C9-AFF0-0A9484CB7C37}"/>
  </bookViews>
  <sheets>
    <sheet name="สรุปจัดซื้อจัดจ้างรวม" sheetId="9" r:id="rId1"/>
    <sheet name="ต.ค 67" sheetId="1" r:id="rId2"/>
    <sheet name="พ.ย.67" sheetId="2" r:id="rId3"/>
    <sheet name="ธ.ค 67" sheetId="3" r:id="rId4"/>
    <sheet name="ม.ค 68" sheetId="4" r:id="rId5"/>
    <sheet name="ก.พ 68" sheetId="5" r:id="rId6"/>
    <sheet name="มี.ค 68" sheetId="6" r:id="rId7"/>
    <sheet name=" เม.ย.68" sheetId="10" r:id="rId8"/>
    <sheet name=" พ.ค 68" sheetId="11" r:id="rId9"/>
    <sheet name=" มิ.ย 68" sheetId="12" r:id="rId10"/>
    <sheet name="ก.ค 68" sheetId="13" r:id="rId11"/>
    <sheet name="ส.ค 68" sheetId="7" r:id="rId12"/>
    <sheet name="ก.ย 68" sheetId="8" r:id="rId13"/>
  </sheets>
  <definedNames>
    <definedName name="_xlnm.Print_Titles" localSheetId="9">' มิ.ย 68'!$5:$6</definedName>
    <definedName name="_xlnm.Print_Titles" localSheetId="7">' เม.ย.68'!$5:$6</definedName>
    <definedName name="_xlnm.Print_Titles" localSheetId="5">'ก.พ 68'!$5:$6</definedName>
    <definedName name="_xlnm.Print_Titles" localSheetId="12">'ก.ย 68'!$5:$6</definedName>
    <definedName name="_xlnm.Print_Titles" localSheetId="1">'ต.ค 67'!$5:$6</definedName>
    <definedName name="_xlnm.Print_Titles" localSheetId="3">'ธ.ค 67'!$5:$6</definedName>
    <definedName name="_xlnm.Print_Titles" localSheetId="2">พ.ย.67!$5:$6</definedName>
    <definedName name="_xlnm.Print_Titles" localSheetId="4">'ม.ค 68'!$5:$6</definedName>
    <definedName name="_xlnm.Print_Titles" localSheetId="6">'มี.ค 68'!$5:$6</definedName>
    <definedName name="_xlnm.Print_Titles" localSheetId="11">'ส.ค 68'!$5:$6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9" l="1"/>
  <c r="D65" i="9"/>
  <c r="D64" i="9"/>
  <c r="P14" i="10"/>
  <c r="F61" i="9"/>
  <c r="E61" i="9"/>
  <c r="D61" i="9"/>
  <c r="B61" i="9"/>
  <c r="C8" i="9"/>
  <c r="C7" i="9"/>
  <c r="C6" i="9"/>
  <c r="N9" i="8"/>
  <c r="N8" i="7"/>
  <c r="M9" i="13"/>
  <c r="M9" i="12"/>
  <c r="N7" i="10"/>
  <c r="M8" i="6"/>
  <c r="N7" i="5"/>
  <c r="M8" i="4"/>
  <c r="N7" i="3"/>
  <c r="N7" i="2"/>
  <c r="M20" i="1"/>
  <c r="C10" i="9" l="1"/>
  <c r="D67" i="9"/>
  <c r="F66" i="9"/>
  <c r="F64" i="9"/>
  <c r="F67" i="9" s="1"/>
  <c r="F65" i="9"/>
</calcChain>
</file>

<file path=xl/sharedStrings.xml><?xml version="1.0" encoding="utf-8"?>
<sst xmlns="http://schemas.openxmlformats.org/spreadsheetml/2006/main" count="1578" uniqueCount="607">
  <si>
    <t xml:space="preserve"> แบบ สขร.1</t>
  </si>
  <si>
    <t>องค์การบริหารส่วนตำบลกรุงหยัน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</si>
  <si>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</si>
  <si>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</si>
  <si>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</si>
  <si>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</si>
  <si>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</si>
  <si>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 (๗)</t>
  </si>
  <si>
    <t>ผู้ได้รับการคัดเลือกและราคาที่ตกลงซื้อหรือจ้าง (๘)</t>
  </si>
  <si>
    <t>เหตุผลที่ได้รับคัดเลือกโดยสรุป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</si>
  <si>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</si>
  <si>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</si>
  <si>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</si>
  <si>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ผู้ที่ได้รับการคัดเลือก</t>
  </si>
  <si>
    <t>ราคาที่ตกลงซื้อ/จ้าง</t>
  </si>
  <si>
    <t>เฉพาะเจาะจง</t>
  </si>
  <si>
    <t>มีคุณสมบัติถูกต้องครบถ้วน</t>
  </si>
  <si>
    <t>นายสิทธฺชัย  เพชรทอง</t>
  </si>
  <si>
    <t>หจก.จิตติภัทร นคร</t>
  </si>
  <si>
    <t>หจก.นครรวมทรัพย์</t>
  </si>
  <si>
    <t>สรุปผลการดำเนินการจัดซื้อจัดจ้างในรอบเดือน ตุลาคม  2567</t>
  </si>
  <si>
    <t>จ้างโครงการจ้างเหมาเอกชนเพื่อทิ้งขยะและกำจัดขยะมูลฝอยขององค์การบริหารส่วนตำบลกรุงหยัน</t>
  </si>
  <si>
    <t>หจก.คนึง รีไซเคิล</t>
  </si>
  <si>
    <t>สัญญาจ้างเลขที่1/2568          1 ต.ค 67</t>
  </si>
  <si>
    <t> จ้างโครงการก่อสร้างถนนหินผุสายบ้านนายประเสริฐ บุญช่วย หมู่ที่ 2 </t>
  </si>
  <si>
    <t>นายอมรฤทธิ์ เพชรสีทอง</t>
  </si>
  <si>
    <t>สัญญาจ้างเลขที่2/2568          21 ต.ค 67</t>
  </si>
  <si>
    <t>จ้างโครงการปรับปรุงถนนลาดยางแอสฟัลท์ติกคอนกรีตสายวัดเขาหน้าเหรียง (ช่วง กม.0+220-กม.0+450) หมู่ที่ 1</t>
  </si>
  <si>
    <t>หจก.ไทยถิรโรจน์ก่อสร้าง</t>
  </si>
  <si>
    <t>สัญญาจ้างเลขที่3/2568          29 ต.ค 67</t>
  </si>
  <si>
    <t xml:space="preserve"> จ้างโครงการก่อสร้างถนนลาดยางแอสฟัลท์ติกคอนกรีตสายซอย 3 (ช่วงกม.1+000-กม.1+190) หมู่ที่ 3</t>
  </si>
  <si>
    <t>จ้างโครงการก่อสร้างถนนลาดยางแอสฟัลท์ติกคอนกรีตสายกลางระหว่างซอย1-บ้านไร่หมวด (ช่วงกม.0+835-กม.1+030) หมู่ที่ 4</t>
  </si>
  <si>
    <t>สัญญาจ้างเลขที่4/2568          29 ต.ค 67</t>
  </si>
  <si>
    <t>สัญญาจ้างเลขที่ 5/2568       29 ต.ค 67</t>
  </si>
  <si>
    <t>จ้างเหมาบริการผู้ดูแลเด็กประจำศูนย์พัฒนาเด็กเล็กบ้านกรุงหยัน</t>
  </si>
  <si>
    <t>น.ส.กัญญาณัฐ ทองเจริญ</t>
  </si>
  <si>
    <t>ใบสั่งจ้างเลขที่ 11/2568         1 ต.ค 67</t>
  </si>
  <si>
    <t> จ้างเหมาบริการผู้ดูแลเด็กเล็กประจำศูนย์พัฒนาเด็กเล็กบ้านป่าคลองกรุงหยัน</t>
  </si>
  <si>
    <t>น.ส.วันวิสา บุญส่ง</t>
  </si>
  <si>
    <t>ใบสั่งจ้างเลขที่ 12/2568         1 ต.ค 67</t>
  </si>
  <si>
    <t>จ้างเหมาบริการผู้ดูแลเด็กเล็กประจำศูนย์พัฒนาเด็กเล็กบ้านบ่อปลา</t>
  </si>
  <si>
    <t>น.ส.จุรีวรรณ      เจ้ยทอง</t>
  </si>
  <si>
    <t>ใบสั่งจ้างเลขที่ 13/2568         1 ต.ค 67</t>
  </si>
  <si>
    <t>จ้างซ่อมแซมเครื่องปรับอากาศของชั้นอนุบาล 1 ห้อง 3 หมายเลขครุภัณฑ์ 73004-1-62-001 ของศุนย์พัฒนาเด็กเล็กบ้านกรุงหยัน</t>
  </si>
  <si>
    <t>ใบสั่งจ้างเลขที่ 14/2568         15 ต.ค 67</t>
  </si>
  <si>
    <t>จ้างซ่อมแซมแผงไฟฟ้าอาคารหลังใหม่ของศูนย์พัฒนาเด็กเล็กบ้านกรุงหยัน</t>
  </si>
  <si>
    <t>ใบสั่งจ้างเลขที่ 15/2568         15 ต.ค 67</t>
  </si>
  <si>
    <t>จ้างซ่อมแซมบำรุงรักษารถยนต์บรรทุกขยะมูลฝอย แบบอัดท้าย หมายเลขทะเบียน 82-0960 นศ</t>
  </si>
  <si>
    <t>อู่ปรีชา ออโต้เซลล์</t>
  </si>
  <si>
    <t>ใบสั่งจ้างเลขที่ 16/2568         16 ต.ค 67</t>
  </si>
  <si>
    <t>จ้างทำวารสารประชาสัมพันธ์ในรูปแบบปฎิทิน </t>
  </si>
  <si>
    <t>โรงพิมพ์ดีชัย จำกัด</t>
  </si>
  <si>
    <t>ใบสั่งจ้างเลขที่ 17/2568         17 ต.ค 67</t>
  </si>
  <si>
    <t>จ้างโครงการปรับปรุงท่อระบายน้ำของถนนหินผุสายบ้านนายหนูนอง-บ้านอูฐชวน (ช่วงกม.1+365 และ กม.2+065) หมู่ที่ 7</t>
  </si>
  <si>
    <t>ใบสั่งจ้างเลขที่18/2568          22 ต.ค 67</t>
  </si>
  <si>
    <t> จ้างซ่อมแซมเครื่องปรับอากาศ หมายเลขครุภัณฑ์ 420-60-0015 (สำนักปลัด)</t>
  </si>
  <si>
    <t>นายกิตติ พรหมรักษ์</t>
  </si>
  <si>
    <t xml:space="preserve">ใบสั่งจ้างเลขที่ 19/2568        30 ต.ค 67 </t>
  </si>
  <si>
    <t>ซื้อวัสดุสำนักงาน (กองคลัง)</t>
  </si>
  <si>
    <t>เขมพงศ์ศึกษาภัณฑ์</t>
  </si>
  <si>
    <t>ใบสั่งซื้อเลขที่ 2/2568        30 ต.ค 67</t>
  </si>
  <si>
    <t>ซื้อเครื่องพิมพ์แบบฉีดหมึกพร้อมติดตั้งถังหมึกพิมพ์ (lnk Tank Printer) กองการศึกษา</t>
  </si>
  <si>
    <t>ไอทีครีเอท</t>
  </si>
  <si>
    <t>ใบสั่งซื้อเลขที่ 3/2568        30 ต.ค 67</t>
  </si>
  <si>
    <t>หจก.ทุ่งสงแดรี่ พลัส</t>
  </si>
  <si>
    <t>ใบสั่งซื้อเลขที่ 4/2568        31 ต.ค 67</t>
  </si>
  <si>
    <t>ซื้อโครงการจัดซื้ออาหารเสริม (นม) ประจำปีการศึกษา 2/2567 (กองการศึกษา)</t>
  </si>
  <si>
    <t>วันที่.......1-31.......เดือน....ตุลาคม.....พ.ศ.2567</t>
  </si>
  <si>
    <t>(นางสาวกิ่งทอง  ศิริแก้ว)</t>
  </si>
  <si>
    <t>เจ้าหน้าที่พัสดุ</t>
  </si>
  <si>
    <t>หัวหน้าเจ้าหน้าที่</t>
  </si>
  <si>
    <t>(นางสุจิตรา สุทธิวาจา)</t>
  </si>
  <si>
    <t>สรุปผลการดำเนินการจัดซื้อจัดจ้างในรอบเดือน พฤศจิกายน  2567</t>
  </si>
  <si>
    <t>วันที่.......1-30.......เดือน....พฤศจิกายน.....พ.ศ.2567</t>
  </si>
  <si>
    <t> จ้างโครงการปรับปรุงระบบประปาผิวดินขนาดใหญ่บ้านบางปรน (ด่านเสือข้าม) หมู่ที่ 1</t>
  </si>
  <si>
    <t>สัญญาจ้างเลขที่6/2568          19 พ.ย 67</t>
  </si>
  <si>
    <t xml:space="preserve"> จ้างโครงการปรับปรุงระบบประปาชนบทบ้านนายแกน หมู่ที่ 4</t>
  </si>
  <si>
    <t>สัญญาจ้างเลขที่ 7/2568          19 พ.ย 67</t>
  </si>
  <si>
    <t>จ้างโครงการก่อสร้างถนนคอนกรีตเสริมเหล็กสายวัดเขาหน้าเหรียง - บ้านด่านเสือข้าม (บ้านนายสมโชค) ช่วง กม.2+220-กม.2+395) หมู่ที่ 1</t>
  </si>
  <si>
    <t>จ้างโครงการก่่อสร้างถนนคอนกรีตเสสริมเหล็กสายบ้านนางริน - ซอยต้นเทียม (ช่วง กม.0+645-กม.0+820) หมู่ที่ 8</t>
  </si>
  <si>
    <t>จ้างโครงการก่อสร้างถนนคอนกรีตเสริมเหล็กสายสังข์บุญเมือง - บ้านท้ายไร่เขต 4 หมู่ที่ 2 (ช่วง กม.0+126 - กม.0+296)</t>
  </si>
  <si>
    <t>สัญญาจ้างเลขที่ 8/2568           20 พ.ย 67</t>
  </si>
  <si>
    <t>สัญญาจ้างเลขที่ 9/2568          20 พ.ย 67</t>
  </si>
  <si>
    <t>สัญญาจ้างเลขที่ 10/2568         20 พ.ย 67</t>
  </si>
  <si>
    <t>จ้างโครงการก่อสร้างถนนคอนกรีตเสริมเหล็กสายบ้านนายหนูนอง (ช่วงกม.0+990-กม.1+165) หมู่ที่ 7</t>
  </si>
  <si>
    <t>สัญญาจ้างเลขที่ 11/2568         20 พ.ย 67</t>
  </si>
  <si>
    <t>จ้างโครงการปรับปรุงถนนลาดยางแอสฟัลท์ติกคอนกรีตสายบ้านนางจาง (ช่วงกม.0+605-กม.0+870) หมู่ที่ 6</t>
  </si>
  <si>
    <t>สัญญาจ้างเลขที่ 12/2568         21 พ.ย 67</t>
  </si>
  <si>
    <t>จ้างโครงการปรับปรุงถนนลาดยางแอสฟัลท์ติกคอนกรีตสายหัวสะพานบ้านน้ำตก - วัดถ้ำเพดาน (ช่วงกม.0+745 - กม.0+950) หมู่ที่ 6</t>
  </si>
  <si>
    <t>สัญญาจ้างเลขที่ 13/2568         21 พ.ย 67</t>
  </si>
  <si>
    <t xml:space="preserve">โครงการปรับปรุงระบบประปาชนบทบ้านซอย 4 หมู่ที่ 3 </t>
  </si>
  <si>
    <t>สัญญาจ้างเลขที่14/2568         29 พ.ย 67</t>
  </si>
  <si>
    <t>โครงการปรับปรุงระบบประปาชนบทบ้านไร่หมวด หมู่ที่ 4</t>
  </si>
  <si>
    <t>สัญญาจ้างเลขที่15/2568          29 พ.ย 67</t>
  </si>
  <si>
    <t> จ้างเหมาจัดทำป้ายประชาสัมพันธ์และป้ายไวนิลโครงการประเพณีลอยกระทง ประจำปีงบประมาณ พ.ศ.2568</t>
  </si>
  <si>
    <t>ฐานรัฐการพิมพ์</t>
  </si>
  <si>
    <t>ใบสั่งจ้างเลขที่20/2568         7 พ.ย 67</t>
  </si>
  <si>
    <t>เช่าเครื่องเสียงดำเนินการโครงการประเพณีลอยกระทง ประจำปีงบประมาณ พ.ศ.2568</t>
  </si>
  <si>
    <t>นายอมรเทพ พูนพนัง</t>
  </si>
  <si>
    <t>ใบสั่งจ้างเลขที่21/2568         12 พ.ย 67</t>
  </si>
  <si>
    <t>จ้างเหมาตกแต่งและจัดสถานที่โครงการประเพณีลอยกระทงประจำปีงบประมาณ พ.ศ.2568</t>
  </si>
  <si>
    <t>นายไกรสิทธิ์ แก้วมีศรี</t>
  </si>
  <si>
    <t>ใบสั่งจ้างเลขที่22/2568         12 พ.ย 67</t>
  </si>
  <si>
    <t>จ้างบำรุงรักษาและซ่อมแซมรถยนต์ส่วนกลาง หมายเลขทะเบียน กร 5380 นศ </t>
  </si>
  <si>
    <t>บริษัท โตโยต้านครศรี</t>
  </si>
  <si>
    <t>ใบสั่งจ้างเลขที่23/2568         12 พ.ย 67</t>
  </si>
  <si>
    <t>จ้างเหมาทำความสะอาด ตัดหญ้า ตัดกิ่งไม้ บริเวณสวนสาธารณะบ้านทะเลสองห้อง โครงการประเพณีลอยกระทง ประจำปีงบประมาณ พ.ศ.2568</t>
  </si>
  <si>
    <t>น.ส.ยาใจ ไหมทอง</t>
  </si>
  <si>
    <t>ใบสั่งจ้างเลขที่24/2568         12 พ.ย 67</t>
  </si>
  <si>
    <t>จ้างโครงการต่อเติมหลังคา ศูนย์พัฒนาเด็กเล็กบ้านกรุงหยัน หมู่ที่ 2</t>
  </si>
  <si>
    <t>นายพงศ์ศักดิ์ สามารถ</t>
  </si>
  <si>
    <t>ใบสั่งจ้างเลขที่ 25/2568         29 พ.ย 67</t>
  </si>
  <si>
    <t>จ้างซ่อมแซมครุภัณฑ์ยานพาหนะ รถยนต์ส่วนกลางหมายเลขทะเบียน กง 5633 นศ</t>
  </si>
  <si>
    <t>อู่ปรีชาออโต้เซลล์</t>
  </si>
  <si>
    <t>ใบสั่งจ้างเลขที่ 26/2568         29 พ.ย 67</t>
  </si>
  <si>
    <t>จ้างซ่อมรถบรรทุกขยะมูลฝอย หมายเลขทะเบียน 82-0960 นครศรีธรรมราช (สำนักปลัด) </t>
  </si>
  <si>
    <t>ใบสั่งจ้างเลขที่ 27/2568         29 พ.ย 67</t>
  </si>
  <si>
    <t>ซื้อครุภัณฑ์คอมพิวเตอร์ (คอมพิวเตอร์แบบประมวล แบบที่ 1)</t>
  </si>
  <si>
    <t>ใบสั่งซื้อเลขที่5/2568          4 พ.ย 67</t>
  </si>
  <si>
    <t> ซื้อครุภัณฑ์ยานพาหนะและขนส่ง รถจักรยานยนต์ ขนาด 110 ซีซี แบบเกียร์ธรรมดา (กองคลัง)</t>
  </si>
  <si>
    <t>บริษัท ทุ่งสง     ปิยะกลการ</t>
  </si>
  <si>
    <t>บริษัท ทุ่งสง    ปิยะกลการ</t>
  </si>
  <si>
    <t>ใบสั่งซื้อเลขที่6/2568          4 พ.ย 67</t>
  </si>
  <si>
    <t>ซื้อใบเสร็จรับเงินค่าน้ำประปา </t>
  </si>
  <si>
    <t>ใบสั่งซื้อเลขที่7/2568          7 พ.ย 67</t>
  </si>
  <si>
    <t>ซื้อวัสดุประปาเพื่อใช้ในงานกิจการประปาขององค์การบริหารส่วนตำบลกรุงหยัน (กองช่าง)</t>
  </si>
  <si>
    <t>บริษัทท่ายางการก่อสร้าง</t>
  </si>
  <si>
    <t>ใบสั่งซื้อเลขที่ 8/2568         25 พ.ย 67</t>
  </si>
  <si>
    <t>ซื้อวัสดุคอมพิวเตอร์ (หมึกสีดำ 2 รายการ) กองคลัง</t>
  </si>
  <si>
    <t>ใบสั่งซื้อเลขที่ 9/2568         25 พ.ย 67</t>
  </si>
  <si>
    <t>ซื้อครุภัณฑ์คอมพิวเตอร์ (กองช่าง)</t>
  </si>
  <si>
    <t>ใบสั่งซื้อเลขที่ 10/2568         25 พ.ย 67</t>
  </si>
  <si>
    <t> ซื้อใบเสร็จรับเงินขยะ (ฝ่ายพัฒนารายได้ กองคลัง)</t>
  </si>
  <si>
    <t>ใบสั่งซื้อเลขที่ 11/2568         29 พ.ย 67</t>
  </si>
  <si>
    <t>ซื้อชุดรับแขก (สำนักปลัด)</t>
  </si>
  <si>
    <t>บริษัท ปุก กะ โด่ง</t>
  </si>
  <si>
    <t>ใบสั่งซื้อเลขที่ 12/2568         29 พ.ย 67</t>
  </si>
  <si>
    <t>ซื้อโต๊ะอเนกประสงค์ (สำนักปลัด)</t>
  </si>
  <si>
    <t>ใบสั่งซื้อเลขที่ 13/2568         29 พ.ย 67</t>
  </si>
  <si>
    <t>ซื้อโต๊ะทำงานแบบเหล็ก ขนาด 5 ฟุต (สำนักปลัด)</t>
  </si>
  <si>
    <t>ใบสั่งซื้อเลขที่ 14/2568         29 พ.ย 67</t>
  </si>
  <si>
    <t> ซื้อโต๊ะทำงาน ขนาด 1.6 เมตร (สำนักปลัด)</t>
  </si>
  <si>
    <t>ใบสั่งซื้อเลขที่ 15/2568         29 พ.ย 67</t>
  </si>
  <si>
    <t>ซื้อตู้เหล็กแบบ 2 บาน (สำนักปลัด) </t>
  </si>
  <si>
    <t>ใบสั่งซื้อเลขที่ 16/2568         29 พ.ย 67</t>
  </si>
  <si>
    <t>4 ธ.ค 67</t>
  </si>
  <si>
    <t>สรุปผลการดำเนินการจัดซื้อจัดจ้างในรอบเดือน ธันวาคม  2567</t>
  </si>
  <si>
    <t>วันที่.......1-31.......เดือน....ธันวาคม.....พ.ศ.2567</t>
  </si>
  <si>
    <t>จ้างโครงการก่อสร้างถนนลาดยางแอสฟัลท์ติกคอนกรีตสายซอย 1 บ้านนายแกน (ช่วงกม.1+410-กม.1+600) หมู่ที่ 4</t>
  </si>
  <si>
    <t>สัญญาจ้างเลขที่16/2568          6 ธ.ค 67</t>
  </si>
  <si>
    <t>จ้างโครงการปรับปรุงถนนภายในตำบลกรุงหยัน ถนนคอนกรีตเสริมเหล็กสายบ้านนายเติม (ช่วง กม.0+050-กม.1+060) หมู่ที่ 8</t>
  </si>
  <si>
    <t>นายสุวิทย์ จรจรัส</t>
  </si>
  <si>
    <t>สัญญาจ้างเลขที่17/2568          6 ธ.ค 67</t>
  </si>
  <si>
    <t>จ้างโครงการต่อเติมผนังกั้นห้องเรียนให้ศูนย์พัฒนาเด็กเล็กบ้านบ่อปลา หมู่ที่ 8</t>
  </si>
  <si>
    <t>นายปิติ แดนโภชน์</t>
  </si>
  <si>
    <t>สัญญาจ้างเลขที่18/2568          11 ธ.ค 67</t>
  </si>
  <si>
    <t>จ้างโครงการก่อสร้างถนนคอนกรีตเสริมเหล็กสายบ้านนายลอย-สำนักสงฆ์ถ้ำแม่หน้า หมู่ที่ 1</t>
  </si>
  <si>
    <t>สัญญาจ้างเลขที่19/2568         16 ธ.ค 67</t>
  </si>
  <si>
    <t xml:space="preserve"> จ้างโครงการก่อสร้างถนนคอนกรีตเสริมเหล็กสายบ้านถ้ำกระดูก (ช่วงกม.0+170-กม.0+220) หมู่ที่ 7</t>
  </si>
  <si>
    <t>สัญญาจ้างเลขที่20/2568         16 ธ.ค 67</t>
  </si>
  <si>
    <t xml:space="preserve"> จ้างโครงการก่อสร้างถนนคอนกรีตเสริมเหล็กสายบ้านพรุเตียว (ช่วงกม.0+865-กม.1+040) หมู่ที่ 8</t>
  </si>
  <si>
    <t>สัญญาจ้างเลขที่21/2568         16 ธ.ค 67</t>
  </si>
  <si>
    <t>จ้างโครงการซ่อมแซมระบบส่งน้ำดิบของระบบประปาหมู่บ้าน บ้านป่าคลองกรุงหยัน หมู่ที่ 5</t>
  </si>
  <si>
    <t>สัญญาจ้างเลขที่22/2568         24 ธ.ค 67</t>
  </si>
  <si>
    <t>จ้างโครงการก่อสร้างถนนลาดยางแอสฟัลท์ติกคอนกรีตสายซอย 3 (ช่วงกม.1+000-กม.1+190) หมู่ที่ 3</t>
  </si>
  <si>
    <t>สัญญาจ้างเลขที่23/2568         25 ธ.ค 67</t>
  </si>
  <si>
    <t>จ้างโครงการซ่อมแซมถนนหินผุสายบ้านสังข์บุญเมือง-บ้านท้ายไร่เขต 4 (ช่วงกม.1+240-กม.2+680) หมู่ที่ 2</t>
  </si>
  <si>
    <t>จ้างโครงการซ่อมแซมถนนหินผุสายบ้านพักโรงงาน 3 คลองสังข์-บ้านท้ายไร่เขต 5 (ช่วงควนสุขเกษม-บ้านนางตุ๊ก) หมู่ที่ 7</t>
  </si>
  <si>
    <t>สัญญาจ้างเลขที่ 25/2568         27 ธ.ค 67</t>
  </si>
  <si>
    <t>จ้างเหมาย้ายและติดตั้งเครื่องปรับอากาศ (กองช่าง) </t>
  </si>
  <si>
    <t>ใบสั่งจ้างเลขที่28/2568          2 ธ.ค 67</t>
  </si>
  <si>
    <t> จ้างโครงการก่อสร้างเสาธงศูนย์พัฒนาเด็กเล็กบ้านป่าคลองกรุงหยัน หมู่ที่ 5</t>
  </si>
  <si>
    <t>นายพงษ์ศักดิ์ สามารถ</t>
  </si>
  <si>
    <t>ใบสั่งจ้างเลขที่29/2568          3 ธ.ค 67</t>
  </si>
  <si>
    <t>จ้างโครงการปรับปรุงระบบระบายน้ำของถนนหินผุสายซอย 3 หมู่ที่ 3</t>
  </si>
  <si>
    <t>ใบสั่งจ้างเลขที่30/2568          6 ธ.ค 67</t>
  </si>
  <si>
    <t>จ้างที่ปรึกษาเพื่อประเมินความพึงพอใจของผู้รับบริการประจำปีงบประมาณ พ.ศ.2568</t>
  </si>
  <si>
    <t>มหาวิทยาลัยทักษิณ</t>
  </si>
  <si>
    <t>ใบสั่งจ้างเลขที่31/2568          6 ธ.ค 67</t>
  </si>
  <si>
    <t> จ้างโครงการซ่อมแซมระบบส่งน้ำดิบของระบบประปาแบบบาดาลขนาดกลางบ้านกรุงหยันใต้ หมู่ที่ 3 </t>
  </si>
  <si>
    <t>ใบสั่งจ้างเลขที่32/2568          13 ธ.ค 67</t>
  </si>
  <si>
    <t> จ้างซ่อมครุภัณฑ์สำนักงาน (เครื่องคอมพิวเตอร์ ทะเบียนครุภัณฑ์ 416-59-0035) กองช่าง</t>
  </si>
  <si>
    <t>ใบสั่งจ้างเลขที่33/2568          13 ธ.ค 67</t>
  </si>
  <si>
    <t>จ้างเหมาซ่อมแซมมือจับประตูกระจกอาคารสำนักงานกองช่าง</t>
  </si>
  <si>
    <t>ใบสั่งจ้างเลขที่34/2568         19 ธ.ค 67</t>
  </si>
  <si>
    <t>จ้างเหมาตัดหญ้าและปรับพื้นที่สำหรับใช้เป็นสถานที่จอดรถ โครงการวันเด็กแห่งชาติประจำปี พ.ศ.2568</t>
  </si>
  <si>
    <t>นายธวัชชัย บุญวิก</t>
  </si>
  <si>
    <t>ใบสั่งจ้างเลขที่35/2568         25 ธ.ค 67</t>
  </si>
  <si>
    <t>จ้างบำรุงรักษาและซ่อมแซมเครื่องปรับอากาศ อาคารสำนักงานองค์การบริหารส่วนตำบลกรุงหยัน จำนวน 12 ตัว (สำนักปลัด)</t>
  </si>
  <si>
    <t>หจก.เอยูแอสแอนพี</t>
  </si>
  <si>
    <t>ใบสั่งจ้างเลขที่36/2568         25 ธ.ค 67</t>
  </si>
  <si>
    <t>จ้างซ่อมแซมรถยนต์ส่วนกลาง หมายเลขทะเบียน กง 5633 นศ หมายเลขครุภัณฑ์ 001-47-0001 กองช่าง</t>
  </si>
  <si>
    <t>ใบสั่งจ้างเลขที่37/2568         25 ธ.ค 67</t>
  </si>
  <si>
    <t> จ้างเหมาจัดทำป้ายไวนิลประชาสัมพันธ์จัดตั้งศูนย์บริการประชาขนเพื่อรณรงค์ป้องกันและลดอุบัติเหตุทางถนนในช่วงเทศกาลปีใหม่ พ.ศ.2568</t>
  </si>
  <si>
    <t>จิปาถะ</t>
  </si>
  <si>
    <t>ใบสั่งจ้างเลขที่38/2568         25 ธ.ค 67</t>
  </si>
  <si>
    <t> จ้างเหมาเต้นท์ พร้อม โต๊ะ เก้าอี้และอื่นๆ สำหรับใช้ในการจัดตั้งศูนย์บริการประชาชนเพื่อรณรงค์ป้องกันและลดอุบัติเหตุทางถนนในช่วงเทศกาลปีใหม่ พ.ศ.2568</t>
  </si>
  <si>
    <t>น.ส.กัญจนา ไชยรัตน์</t>
  </si>
  <si>
    <t>ใบสั่งจ้างเลขที่39/2568         25 ธ.ค 67</t>
  </si>
  <si>
    <t>จ้างเหมาบริการปรับปรุงและซ่อมแซมระบบกล้องวงจรปิด (CCTV) พร้อมย้ายจุดติดตั้งใหม่</t>
  </si>
  <si>
    <t>หจก.เจบีรวมช่าง</t>
  </si>
  <si>
    <t>ใบสั่งจ้างเลขที่40/2568         25 ธ.ค 67</t>
  </si>
  <si>
    <t>จ้างซ่อมแซมรถยนต์ส่วนกลาง หมายเลขทะเบียน 81-4570 นศ (กองช่าง)</t>
  </si>
  <si>
    <t>ใบสั่งจ้างเลข41/2568          27 ธ.ค 67</t>
  </si>
  <si>
    <t>สัญญาจ้างเลขที่24/2568          27 ธ.ค 67</t>
  </si>
  <si>
    <t> ซื้อวัสดุคอมพิวเตอร์ (กองช่าง)</t>
  </si>
  <si>
    <t>ใบสั่งซื้อเลขที่17/2568          2 ธ.ค 67</t>
  </si>
  <si>
    <t>ซื้อครุภัณฑ์สำนักงาน (เครื่องปรับอากาศแบบแยกส่วน) กองช่าง</t>
  </si>
  <si>
    <t>ใบสั่งซื้อเลขที่18/2568          2 ธ.ค 67</t>
  </si>
  <si>
    <t xml:space="preserve">ซื้อวัสดุสำนักงาน (กองการศึกษา) </t>
  </si>
  <si>
    <t>ใบสั่งซื้อเลขที่19/2568         19 ธ.ค 67</t>
  </si>
  <si>
    <t>ซื้อของรางวัล สำหรับเด็กและเยาวชน ในกิจกรรมการประกวดแข่งขันบนเวทีกลางพร้อมการแสดงบนเวทีกลางและกิจการประกวดแข่งขัน เช่นเกมส์ แข่งขันตอบปัญหา โครงการวันเด็กแห่งชาติประจำปี พ.ศ.2568</t>
  </si>
  <si>
    <t>แบงศ์ บอย</t>
  </si>
  <si>
    <t>ใบสั่งซื้อเลขที่20/2568         19 ธ.ค 67</t>
  </si>
  <si>
    <t>ซื้อโถดอกไม้ประดิษฐ์สำหรับตกแต่งสถานที่โครงการวันเด็กแห่งชาติ</t>
  </si>
  <si>
    <t>นางสุมณฑา อัศวเดชสกุล</t>
  </si>
  <si>
    <t>ใบสั่งซื้อเลขที่21/2568         27 ธ.ค 67</t>
  </si>
  <si>
    <t>ซื้อโต๊ะนักเรียนอนุบาล สำหรับศูนย์พัฒนาเด็กเล็กในสังกัดองค์การบริหารส่วนตำบลกรุงหยัน</t>
  </si>
  <si>
    <t>ใบสั่งซื้อเลขที่22/2568         27 ธ.ค 67</t>
  </si>
  <si>
    <t>ซื้อโต๊ะอาหารเด็กอนุบาล สำหรับศูนย์พัฒนาเด็กเล็กในสังกัดองค์การบริหารส่วนตำบลกรุงหยัน</t>
  </si>
  <si>
    <t>ใบสั่งซื้อเลขที่23/2568         27 ธ.ค 67</t>
  </si>
  <si>
    <t> ซื้อวัสดุสำนักงาน (กองช่าง)</t>
  </si>
  <si>
    <t>ใบสั่งซื้อเลขที่25/2568         27 ธ.ค 67</t>
  </si>
  <si>
    <t>ซื้อวัสดุน้ำมันเชื้อเพลิงและหล่อลื่น ประจำปีงบประมาณ พ.ศ.2568</t>
  </si>
  <si>
    <t>บริษัท ชพงพร ปิโตเลียม</t>
  </si>
  <si>
    <t>ใบสั่งซื้อเลขที่26/2568         27 ธ.ค 67</t>
  </si>
  <si>
    <t>6 ม.ค 68</t>
  </si>
  <si>
    <t>สรุปผลการดำเนินการจัดซื้อจัดจ้างในรอบเดือน มกราคม 2568</t>
  </si>
  <si>
    <t>วันที่.......1-31.......เดือน....มกราคม.....พ.ศ.2568</t>
  </si>
  <si>
    <t> จ้างโครงการติดตั้งระบบกระจายน้ำบ้านควนจันเสือ หมู่ที่ 8 </t>
  </si>
  <si>
    <t>สัญญาจ้างเลขที่27/2568         20 ม.ค 68</t>
  </si>
  <si>
    <t>สัญญญาจ้างเลขที่26/2568    20 ม.ค 68</t>
  </si>
  <si>
    <t>จ้างโครงการปรับปรุงระบบสูบ-ส่งน้ำของระบบประปาแบบผิวดินขนาดใหญ่บ้านป่าคลองกรุงหยัน (ฝ่ายน้ำล้นพรุเตียว) หมู่ที่ 5</t>
  </si>
  <si>
    <t> จ้างปรับปรุงซ่อมแซมระบบกล้องโทรทัศน์วงจรปิด (CCTV)</t>
  </si>
  <si>
    <t>สัญญาจ้างเลขที่28/2568          24 ม.ค 68</t>
  </si>
  <si>
    <t>เช่าเต้นท์ โต๊ะ เก้าอี้ โครงการวันเด็กแห่งชาติประจำปี พ.ศ.2568</t>
  </si>
  <si>
    <t>เช่าเวที และเครื่องเสียงโครงการวันเด็กแห่งชาติ ประจำปี พ.ศ.2568</t>
  </si>
  <si>
    <t>ใบสั่งจ้างเลขที่42/2568        6 ม.ค 68</t>
  </si>
  <si>
    <t>ใบสั่งจ้างเลขที่43/2568        6 ม.ค 68</t>
  </si>
  <si>
    <t>จ้างเหมาจัดทำป้ายประชาสัมพันธ์และไวนิลโครงการวันเด็กแห่งชาติประจำปี พ.ศ.2568</t>
  </si>
  <si>
    <t>ใบสั่งจ้างเลขที่44/2568        6 ม.ค 68</t>
  </si>
  <si>
    <t> จ้างเหมาบริการจัดทำป้ายไวนิลโครงไม้พร้อมติดตั้งเพื่อประชาสัมพันธ์การจัดเก็บภาษีที่ดินและสิ่งปลูกสร้าง และภาษีป้าย ประจำปี 2568</t>
  </si>
  <si>
    <t>ใบสั่งจ้างเลขที่45/2568        9 ม.ค 68</t>
  </si>
  <si>
    <t> จ้างบำรุงรักษาและซ่อมแซมรถยนต์ส่วนกลาง หมายเลขทะเบียน กร 5380 นศ จำนวน 1 คัน </t>
  </si>
  <si>
    <t>ใบสั่งจ้างเลขที่46/2568       17 ม.ค 68</t>
  </si>
  <si>
    <t>เช่าเครื่องถ่ายเอกสาร (กองคลัง) ประจำปีงบประมาณ พ.ศ.2568</t>
  </si>
  <si>
    <t>บริษัท ธัญญารัตน์ โอเค</t>
  </si>
  <si>
    <t>ใบสั่งจ้างเลขที่47/2568          31 ม.ค 68</t>
  </si>
  <si>
    <t> ซื้อโต๊ะนักเรียนอนุบาล สำหรับศูนย์พัฒนาเด็กเล็กในสังกัดองค์การบริหารส่วนตำบลกรุงหยัน</t>
  </si>
  <si>
    <t>ใบสั่งซื้อเลขที่27/2568        2 ม.ค 68</t>
  </si>
  <si>
    <t> ซื้อโต๊ะอาหารเด็กอนุบาล สำหรับศูนย์พัฒนาเด็กเล็กในสังกัดองค์การบริหารส่วนตำบลกรุงหยัน</t>
  </si>
  <si>
    <t>ใบสั่งซื้อเลขที่28/2568        2 ม.ค 68</t>
  </si>
  <si>
    <t>4 ก.พ 68</t>
  </si>
  <si>
    <t>สรุปผลการดำเนินการจัดซื้อจัดจ้างในรอบเดือน กุมภาพันธ์ 2568</t>
  </si>
  <si>
    <t>วันที่.......1-28.......เดือน....กุมภาพันธ์.....พ.ศ.2568</t>
  </si>
  <si>
    <t xml:space="preserve"> จ้างเหมาซ่อมรถยนต์บรรทุกขยะมูลฝอย แบบอัดท้าย หมายเลขทะเบียน 82-0960 นศ</t>
  </si>
  <si>
    <t>หจก.ซีซีเค รุ่งเรือง</t>
  </si>
  <si>
    <t>สัญญาจ้างเลขที่29/2568        6 ก.พ 68</t>
  </si>
  <si>
    <t>จ้างก่อสร้างโครงการขยายไหล่ทางถนนคอนกรีตเสริมเหล็ก รหัสทางหลวงท้องถิ่น นศ.ถ.40-001 สาย น.ศ.3065 แยก ทล.4151 (กม.ที่ 13+900-บ้านเสม็ดจวน (ช่วง กม.0+425-กม.2+362) หมู่ที่ 6 บ้านทะเลสองห้อง,หมู่ที่ 7 บ้านเขาหลัก ตำบลกรุงหยัน</t>
  </si>
  <si>
    <t>e-bidding</t>
  </si>
  <si>
    <t>จ้างซ่อมแซมถนนหินผุสายบ้านพักโรงงาน 3 ถ้ำเพดาน-บ้านคอกช้าง หมู่ที่ 7</t>
  </si>
  <si>
    <t>สัญญาจ้างเลขที่30/2568        17 ก.พ 68</t>
  </si>
  <si>
    <t>สัญญาจ้างเลขที่31/2568        28 ก.พ 68</t>
  </si>
  <si>
    <t>จ้างเหมาติดตั้งปลั๊กไฟและติดตั้งจอ DLTV ของศูนย์พัฒนาเด็กเล็กบ้านบ่อปลา</t>
  </si>
  <si>
    <t>นายสิทธิชัย เพชรทอง</t>
  </si>
  <si>
    <t>ใบสั่งจ้างเลขที่48/2568        3 ก.พ 68</t>
  </si>
  <si>
    <t>จ้างซ่อมแซมรถยนต์ส่วนกลาง หมายเลขทะเบียน กง 5633 นศ หมายเลขครุภัณฑ์ 001-47-0001 (กองช่าง)</t>
  </si>
  <si>
    <t>ใบสั่งจ้างเลขที่49/2568        17 ก.พ 68</t>
  </si>
  <si>
    <t>จ้างทำตรายาง ประจำปีงบประมาณ พ.ศ.2568 (กองคลัง) </t>
  </si>
  <si>
    <t>ใบสั่งจ้างเลขที่50/2568        18 ก.พ 68</t>
  </si>
  <si>
    <t>จ้างซ่อมแซมประตูรั้วศูนย์พัฒนาเด็กเล็กบ้านกรุงหยัน </t>
  </si>
  <si>
    <t>ใบสั่งจ้างเลขที่51/2568        20 ก.พ 68</t>
  </si>
  <si>
    <t>เช่าเต้นท์ โต๊ะ เก้าอี้ โครงการแข่งขันกีฬาสีของศูนย์พัฒนาเด็กเล็กในสังกัดองค์การบริหารส่วนตำบลกรุงหยัน ประจำปีงบประมาณ พ.ศ.2568</t>
  </si>
  <si>
    <t>ใบสั่งจ้างเลขที่52/2568        24 ก.พ 68</t>
  </si>
  <si>
    <t>จ้างทำตรายาง ประจำปีงบประมาณ พ.ศ.2568 (สำนักปลัด) </t>
  </si>
  <si>
    <t>ใบสั่งจ้างเลขที่53/2568        24 ก.พ 68</t>
  </si>
  <si>
    <t>จ้างเหมาจัดทำป้ายไวนิลประชาสัมพันธ์โครงการ </t>
  </si>
  <si>
    <t>จ้างเช่าเครื่องถ่ายเอกสาร ประจำปีงบประมาณ พ.ศ.2568 (กองช่าง)</t>
  </si>
  <si>
    <t>ใบสั่งจ้างเลขที่54/2568        28 ก.พ 68</t>
  </si>
  <si>
    <t> จ้างเหมาฉีดวัคซีนพิษสุนัขบ้า ตามโครงการสัตว์ปลอดโรค คนปลอดภัย จากโรคพิษสุนัขบ้า ตามพระปณิธาน ศาสตราจารย์ ดร.สมเด็จ พระเจ้าน้องนางเธอเจ้าฟ้าจุฬาภรณวลัยลักษณ์ ฯลฯ ประจำปีงบประมาณ พ.ศ.2568</t>
  </si>
  <si>
    <t>นายสาคร กาญจนาวิเศษ</t>
  </si>
  <si>
    <t>ใบสั่งจ้างเลขที่55/2568        28 ก.พ 68</t>
  </si>
  <si>
    <t> ซื้อวัสดุสำนักงานสำหรับใช้ในการจัดกิจกรรมเฉลิมพระเกียรติพระบาทสมเด็จพระเจ้าอยู่หัว เนื่องในโอกาสพระราชพิธีสมมงคลพระชนมายุเท่าพระบาทมสมเด็จพระพุทธยอดฟ้าจุฬาโลกมหาราช สมเด็จพระปฐมบรมกษัตริยาธิราช แห่งราชวงศ์จักรี พุทธศักราช 2568</t>
  </si>
  <si>
    <t>ใบสั่งซื้อเลขที่31/2568        4 ก.พ 68</t>
  </si>
  <si>
    <t>ซื้อวัสดุไฟฟ้าและวิทยุ ประจำปีงบประมาณ พ.ศ.2568</t>
  </si>
  <si>
    <t>บริษัท ท่ายางการก่อสร้าง</t>
  </si>
  <si>
    <t>ใบสั่งซื้อเลขที่32/2568        4 ก.พ 68</t>
  </si>
  <si>
    <t>ซื้อวัสดุวิทยาศาสตร์หรือการแพทย์</t>
  </si>
  <si>
    <t>รวมยากรุงหยัน</t>
  </si>
  <si>
    <t>ใบสั่งซื้อเลขที่33/2568        17 ก.พ 68</t>
  </si>
  <si>
    <t>ซื้อวัสดุสำนักงาน (สำนักปลัด)</t>
  </si>
  <si>
    <t>ซื้อวัคซีนป้องกันโรคพิษสุนัขบ้า ตามโครงการสัตว์ปลอดโรค คนปลอดภัย จากโรคพิษสุนัขบ้า ตามพระปณิธาน ศาสตราจานย์ ดร.สมเด็จ พระเจ้าน้องนางเธอเจ้าฟ้าจุฬาภรณวลัยลักษณ์ อัครราชกุมารี กรมพระศรีสวางควัฒน วรขัติยราชนารี ประจำปีงบประมาณ พ.ศ.2568</t>
  </si>
  <si>
    <t>บริษัท ดาราภัณฑ์ ภาคใต้ จำกัด</t>
  </si>
  <si>
    <t>ใบสั่งซื้อเลขที่35/2568        19 ก.พ 68</t>
  </si>
  <si>
    <t>ซื้อเครื่องแต่งกาย สำหรับผู้ปฏิบัติงานประจำรถบรรทุกขยะ</t>
  </si>
  <si>
    <t>กิมันตา ธุรกิจ แอนด์ สปอร์ต</t>
  </si>
  <si>
    <t>ใบสั่งซื้อเลขที่36/2568        21 ก.พ 68</t>
  </si>
  <si>
    <t> ซื้อครุภัณฑฺ์คอมพิวเตอร์ เครื่องคอมพิวเตอร์โน๊ตบุ๊ค (สำนักปลัด)</t>
  </si>
  <si>
    <t>ใบสั่งซื้อเลขที่37/2568        21 ก.พ 68</t>
  </si>
  <si>
    <t>ใบสั่งซื้อเลขที่38/2568        24 ก.พ 68</t>
  </si>
  <si>
    <t>ซื้อกระติกสำหรับเก็บวัคซีน</t>
  </si>
  <si>
    <t>ใบสั่งซื้อเลขที่39/2568        24 ก.พ 68</t>
  </si>
  <si>
    <t>สรุปผลการดำเนินการจัดซื้อจัดจ้างในรอบเดือน มีนาคม 2568</t>
  </si>
  <si>
    <t>วันที่.......1-31.......เดือน....มีนาคม.....พ.ศ.2568</t>
  </si>
  <si>
    <t xml:space="preserve"> จ้างเหมาพนักงานจดมาตรวัดน้ำ (กองคลัง)</t>
  </si>
  <si>
    <t>นายไกรทิพย์ เพชรดี</t>
  </si>
  <si>
    <t>ใบสั่งจ้างเลขที่56/2568        3 มี.ค 68</t>
  </si>
  <si>
    <t>จ้างซ่อมแซมเครื่องพิมพ์แบบฉีดหมึกพร้อมติดตั้งถังหมึก ยี่ห้อ EPSON รหัสสินทรัพย์ 600-65-0053</t>
  </si>
  <si>
    <t>ใบสั่งจ้างเลขที่57/2568        18 มี.ค 68</t>
  </si>
  <si>
    <t>จ้างซ่อมแซมรถยนต์ส่วนกลาง ทะเบียนหมายเลข กง 5633 นศ หมายเลขครุภัณฑ์ 001-47-0001 กองช่าง</t>
  </si>
  <si>
    <t>ใบสั่งจ้างเลขที่58/2568        24 มี.ค 68</t>
  </si>
  <si>
    <t>จ้างเหมาบริการผู้ดูแลเด็กเล็กประจำศูนย์พัฒนาเด็กเล็กบ้านป่าคลองกรุงหยัน</t>
  </si>
  <si>
    <t>ใบสั่งจ้างเลขที่59/2568        31 มี.ค 68</t>
  </si>
  <si>
    <t>จ้างเหมาบริการผู้ดูแลเด็กเล็กประจำศูนย์พัฒนาเด็กเล็กบ้านกรุงหยัน</t>
  </si>
  <si>
    <t>ใบสั่งจ้างเลขที่60/2568        31 มี.ค 68</t>
  </si>
  <si>
    <t> จ้างเหมาบริการผู้ดูแลเด็กประศูนย์พัฒนาเด็กเล็กบ้านบ่อปลา</t>
  </si>
  <si>
    <t>น.ส.จุรีวรรณ   เจ้ยทอง</t>
  </si>
  <si>
    <t>ใบสั่งจ้างเลขที่61/2568        31 มี.ค 68</t>
  </si>
  <si>
    <t>จ้างซ่อมเลื่อยโซ่ยนต์ หมายเลขครุภัณฑ์ ๐๕๗-๖๒-๐๐๐๑</t>
  </si>
  <si>
    <t>นายพิษณุ ขาวล้วน</t>
  </si>
  <si>
    <t>ใบสั่งจ้างเลขที่62/2568        31 มี.ค 68</t>
  </si>
  <si>
    <t>ซื้อวัสดุวิทยาศาสตร์หรือการแพทย์ (ชุดตรวจสารเสพติดและอุปกรณ์)</t>
  </si>
  <si>
    <t>องค์การเภสัชกรรม</t>
  </si>
  <si>
    <t>ใบสั่งซื้อเลขที่40/2568        14 มี.ค 68</t>
  </si>
  <si>
    <t>ใบสั่งซื้อเลขที่41/2568        18 มี.ค 68</t>
  </si>
  <si>
    <t>ซื้อวัสดุคอมพิวเตอร์ (กองการศึกษา)</t>
  </si>
  <si>
    <t>ใบสั่งซื้อเลขที่42/2568        18 มี.ค 68</t>
  </si>
  <si>
    <t>ซื้อวัสดุคอมพิวเตอร์ (กองคลัง)</t>
  </si>
  <si>
    <t>ใบสั่งซื้อเลขที่43/2568        28 มี.ค 68</t>
  </si>
  <si>
    <t>บริษัท ช พงพร ปิโตเลียม</t>
  </si>
  <si>
    <t>ใบสั่งซื้อเลขที่44/2568        28 มี.ค 68</t>
  </si>
  <si>
    <t>4 มี.ค 68</t>
  </si>
  <si>
    <t>สรุปผลการดำเนินการจัดซื้อจัดจ้างในรอบเดือน สิงหาคม 2568</t>
  </si>
  <si>
    <t>วันที่.......1-31.......เดือน....สิงหาคม.....พ.ศ.2568</t>
  </si>
  <si>
    <t>จ้างโครงการก่อสร้างถนนลาดยางผิวจราจรแบบแอสฟัลท์ติกคอนกรีตสายกลางแปลง 1-แปลง 2 (ช่วง กม.1+435-กม.1+595)</t>
  </si>
  <si>
    <t>หจก.ไพศาลเมืองทอง</t>
  </si>
  <si>
    <t>สัญญาจ้างเลขที่45/2568        22 ส.ค 68</t>
  </si>
  <si>
    <t>จ้างโครงการติดตั้งระบบไฟฟ้าภายในของโครงการพัฒนาน้ำบาดาลเพื่อความมั่นคงระดับชุมชนบ้านกรุงหยันใต้ (ระบบประปาบาดาลสำนักสงฆ์ป่าไม้) หมู่ที่ 3</t>
  </si>
  <si>
    <t>สัญญาจ้างเลขที่46/2568        26 ส.ค 68</t>
  </si>
  <si>
    <t>จ้างโครงการขยายเขตระบบประปาหมู่บ้าน บ้านท้ายไร่เขต 4 หมู่ที่ 2 (ซอยบ้านนายขาว)</t>
  </si>
  <si>
    <t>ใบสั่งจ้างเลขที่80/2568        26 ส.ค 68</t>
  </si>
  <si>
    <t>จ้างโครงการขยายเขตระบบประปาหมู่บ้านบ้านบ่อปลา หมู่ที่ 8 (ซอยบ้านควนจันเสือ)</t>
  </si>
  <si>
    <t>ใบสั่งจ้างเลขที่81/2568        26 ส.ค 68</t>
  </si>
  <si>
    <t>จ้างโครงการติดตั้งระบบถังแรงดันช่วยส่งน้ำประปาบ้านแปลง 2 หมู่ที่ 5</t>
  </si>
  <si>
    <t>ใบสั่งจ้างเลขที่82/2568        26 ส.ค 68</t>
  </si>
  <si>
    <t> ซื้อวัสดุการเกษตร</t>
  </si>
  <si>
    <t>ใบสั่งซื้อเลขที่58/2568        5 ส.ค 68</t>
  </si>
  <si>
    <t>ป.การเกษตร</t>
  </si>
  <si>
    <t> ซื้อวัสดุงานบ้านงานครัว</t>
  </si>
  <si>
    <t>เตือนใจพาณิชย์ (แยกปี้)</t>
  </si>
  <si>
    <t>ใบสั่งซื้อเลขที่59/2568        5 ส.ค 68</t>
  </si>
  <si>
    <t>ซื้อวัสดุสำนักงาน (ผ้าพื้น ๔ รายการ)</t>
  </si>
  <si>
    <t>หจก.จิมมี่นคร</t>
  </si>
  <si>
    <t>ใบสั่งซื้อเลขที่60/2568        27 ส.ค 68</t>
  </si>
  <si>
    <t>สรุปผลการดำเนินการจัดซื้อจัดจ้างในรอบเดือน กันยายน 2568</t>
  </si>
  <si>
    <t>วันที่.......1-30.......เดือน...กันยายน.....พ.ศ.2568</t>
  </si>
  <si>
    <t xml:space="preserve"> จ้างโครงการซ่อมแซมถนนหินผุสายบ้านหนูนอง-บ้านโรงงาน 2 ถ้ำเพดาน หมู่ที่ 7</t>
  </si>
  <si>
    <t>ใบสั่งจ้างเลขที่47/2568        24 ก.ย 68</t>
  </si>
  <si>
    <t>จ้างทำตรายาง (กองคลัง)</t>
  </si>
  <si>
    <t>ใบสั่งจ้างเลขที่83/2568        1 ก.ย 68</t>
  </si>
  <si>
    <t>จ้างเหมาโค่นและตัดแต่งกิ่งไม้ที่บดบังแสงอาทิตย์เสาไฟฟ้าแสงสว่างโซล่าเซลล์ ของโครงการพัฒนาแหล่งท่องเที่ยวหนองทะเลปรน หมู่ที่ 6</t>
  </si>
  <si>
    <t>นายรัตธชัย รักษ์เอียด</t>
  </si>
  <si>
    <t>ใบสั่งจ้างเลขที่84/2568        5 ก.ย 68</t>
  </si>
  <si>
    <t>จ้างโครงการซ่อมแซมท่อเมนจ่ายน้ำของระบบประปาหมู่บ้าน บ้านป่าไม้ หมู่ที่ 4 (ตลาดหัส) </t>
  </si>
  <si>
    <t>ติ๊ก บริการ</t>
  </si>
  <si>
    <t>ใบสั่งจ้างเลขที่85/2568        5 ก.ย 68</t>
  </si>
  <si>
    <t>จ้างโครงการซ่อมแซมระบบจ่ายน้ำประปาของระบบประปาชนบทบ้านนางชีพ หมู่ที่ 6 (ซอยบ้านนายโกวิทย์)</t>
  </si>
  <si>
    <t>ใบสั่งจ้างเลขที่87/2568        11 ก.ย 68</t>
  </si>
  <si>
    <t>จ้างซ่อมแซมตู้ควบคุมระบบไฟฟ้าจากหม้อแปลงไฟฟ้า (MBD.) เพื่อจ่ายกระแสไฟฟ้าเข้าระบบสูบส่งน้ำดิบระบบประปาหมู่บ้าน บ้านป่าคลองกรุงหยัน หมู่ที่ 5 และระบบประปาหมู่บ้าน บ้านบ่อปลา หมู่ที่ 8 (บริเวณฝายน้ำล้นพรุเตียว) </t>
  </si>
  <si>
    <t>ใบสั่งจ้างเลขที่88/2568        16 ก.ย 68</t>
  </si>
  <si>
    <t> จ้างทำแผ่นพับและป้ายพาสวูดติดสติ๊กเกอร์สำหรับโครงการประชาสัมพันธ์แหล่งท่องเที่ยว องค์การบริหารส่วนตำบลกรุงหยัน</t>
  </si>
  <si>
    <t>หจก.ณัฐการ การพิมพ์</t>
  </si>
  <si>
    <t>ใบสั่งจ้างเลขที่89/2568        18 ก.ย 68</t>
  </si>
  <si>
    <t>จ้างโครงการซ่อมแซมระบบไฟฟ้าแสงสว่างสาธารณะที่ชำรุดเสียหายภายในตำบลกรุงหยัน</t>
  </si>
  <si>
    <t>ใบสั่งจ้างเลขที่90/2568        23 ก.ย 68</t>
  </si>
  <si>
    <t>จ้างโครงการซ่อมแซมถนนหินผุสายบ้านนายอุดร หมู่ที่ 7</t>
  </si>
  <si>
    <t>ใบสั่งจ้างเลขที่91/2568        27 ก.ย 68</t>
  </si>
  <si>
    <t>จ้างเหมาบริการพนักงานจดมาตรวัดน้ำ (กองคลัง)</t>
  </si>
  <si>
    <t>นายไกรทิพย์ เพ็ชรดี</t>
  </si>
  <si>
    <t>ใบสั่งจ้างเลขที่92/2568        30 ก.ย 68</t>
  </si>
  <si>
    <t>ใบสั่งจ้างเลขที่93/2568        30 ก.ย 68</t>
  </si>
  <si>
    <t xml:space="preserve"> จ้างเหมาบริการผู้ดูแลเด็กประศูนย์พัฒนาเด็กเล็กบ้านบ่อปลา</t>
  </si>
  <si>
    <t>ใบสั่งจ้างเลขที่94/2568        30 ก.ย 68</t>
  </si>
  <si>
    <t>จ้างเหมาบริการนักการภารโรงประจำศูนย์พัฒนาเด็กเล็กบ้านป่าคลองกรุงหยัน</t>
  </si>
  <si>
    <t>นายจรุณ รักษายศ</t>
  </si>
  <si>
    <t>ใบสั่งจ้างเลขที่95/2568        30 ก.ย 68</t>
  </si>
  <si>
    <t>จ้างเหมาบริการนักการภารโรงประจำศูนย์พัฒนาเด็กเล็กบ้านกรุงหยัน</t>
  </si>
  <si>
    <t>น.ส.ปณตพร ทั่นเส้ง</t>
  </si>
  <si>
    <t>ใบสั่งจ้างเลขที่96/2568        30 ก.ย 68</t>
  </si>
  <si>
    <t>จ้างเหมาบริการนักการภารโรงประจำศูนย์พัฒนาเด็กเล็กบ้านเขาหลัก</t>
  </si>
  <si>
    <t>นายสมนึก รอดคุ้ม</t>
  </si>
  <si>
    <t>ใบสั่งจ้างเลขที่97/2568        30 ก.ย 68</t>
  </si>
  <si>
    <t>จ้างเหมาบริการนักการภารโรงประจำศูนย์พัฒนาเด็กเล็กบ้านบ่อปลา</t>
  </si>
  <si>
    <t>นายวิสันต์ชัย นุ่มนวล</t>
  </si>
  <si>
    <t>ใบสั่งจ้างเลขที่98/2568        30 ก.ย 68</t>
  </si>
  <si>
    <t>จ้างเหมาทำความสะอาดอาคารสำนักงาน</t>
  </si>
  <si>
    <t>ใบสั่งจ้างเลขที่99/2568        30 ก.ย 68</t>
  </si>
  <si>
    <t>น.ส.ธิดารัตน์ คงปินัง</t>
  </si>
  <si>
    <t>จ้างที่ปรึกษาเพื่อประเมินความพึงพอใจของผู้รับบริการ ประจำปีงบประมาณ พ.ศ.๒๕๖๙</t>
  </si>
  <si>
    <t>ใบสั่งจ้างเลขที่100/2568        30 ก.ย 68</t>
  </si>
  <si>
    <t>ใบสั่งซื้อเลขที่63/2568        1 ก.ย 68</t>
  </si>
  <si>
    <t>ใบสั่งซื้อเลขที่64/2568        1 ก.ย 68</t>
  </si>
  <si>
    <t>ซื้อวัสดุสำนักงาน (กองการศึกษา)</t>
  </si>
  <si>
    <t>ใบสั่งซื้อเลขที่61/2568        1 ก.ย 68</t>
  </si>
  <si>
    <t>ใบสั่งซื้อเลขที่62/2568        1 ก.ย 69</t>
  </si>
  <si>
    <t>ซื้อวัสดุการแพทย์ (กองการศึกษา)</t>
  </si>
  <si>
    <t>ใบสั่งซื้อเลขที่65/2568        1 ก.ย 68</t>
  </si>
  <si>
    <t>ซื้อวัสดุการเกษตร (กองการศึกษา)</t>
  </si>
  <si>
    <t>ใบสั่งซื้อเลขที่66/2568        1 ก.ย 68</t>
  </si>
  <si>
    <t>ซื้อวัสดุสำนักงาน (กองช่าง)</t>
  </si>
  <si>
    <t>ใบสั่งซื้อเลขที่67/2568        11 ก.ย 68</t>
  </si>
  <si>
    <t>ซื้อวัสดุการเกษตร ยาปราบวัชพืช แกลลอน 4 ลิตร (สำนักปลัด)</t>
  </si>
  <si>
    <t>ซื้อวัสดุไฟฟ้าและวิทยุ (สำนักปลัด) </t>
  </si>
  <si>
    <t>สมพรการไฟฟ้า</t>
  </si>
  <si>
    <t>ใบสั่งซื้อเลขที่68/2568        18 ก.ย 68</t>
  </si>
  <si>
    <t>ใบสั่งซื้อเลขที่69/2568        18 ก.ย 68</t>
  </si>
  <si>
    <t>ซื้อวัสดุงานบ้านงานครัว (สำนักปลัด)</t>
  </si>
  <si>
    <t>เตือนใจพาณิชย์</t>
  </si>
  <si>
    <t>ใบสั่งซื้อเลขที่70/2568        18 ก.ย 68</t>
  </si>
  <si>
    <t>ใบสั่งซื้อเลขที่71/2568        18 ก.ย 68</t>
  </si>
  <si>
    <t>ซื้อวัสดุงานบ้านงานครัว (กองการศึกษา)</t>
  </si>
  <si>
    <t>ใบสั่งซื้อเลขที่72/2568        18 ก.ย 68</t>
  </si>
  <si>
    <t>ซื้อวัสดุสำรวจ (กองช่าง)</t>
  </si>
  <si>
    <t>ใบสั่งซื้อเลขที่73/2568        19 ก.ย 68</t>
  </si>
  <si>
    <t> เช่าเครื่องถ่ายเอกสาร (กองคลัง)</t>
  </si>
  <si>
    <t> เช่าเครื่องถ่ายเอกสาร (สำนักปลัด)</t>
  </si>
  <si>
    <t> เช่าเครื่องถ่ายเอกสาร (กองช่าง)</t>
  </si>
  <si>
    <t>บริษัทธัญญารัตน์ โอเค</t>
  </si>
  <si>
    <t>ใบสั่งจ้างเลขที่74/2568        30 ก.ย 68</t>
  </si>
  <si>
    <t>ใบสั่งจ้างเลขที่75/2568        30 ก.ย 68</t>
  </si>
  <si>
    <t>เช่าบริการพื้นที่เว็บไซต์และอื่นๆ ประจำปีงบประมาณ พ.ศ.๒๕๖๙</t>
  </si>
  <si>
    <t>ทีภัทร</t>
  </si>
  <si>
    <t>ใบสั่งจ้างเลขที่76/2568        30 ก.ย 68</t>
  </si>
  <si>
    <t>7 ต.ค 68</t>
  </si>
  <si>
    <t>(นางสาวเสาวลักษณ์  เพ็ชรแกมแก้ว)</t>
  </si>
  <si>
    <t>ตาราง 1 จำนวนโครงการจำแนกตามวิธีการจัดซื้อจัดจ้าง</t>
  </si>
  <si>
    <t>วิธีการจัดซื้อจัดจ้าง</t>
  </si>
  <si>
    <t>จำนวน (เรื่อง)</t>
  </si>
  <si>
    <t>ร้อยละ</t>
  </si>
  <si>
    <t>วิธีประกาศเชิญชวนทั่วไป</t>
  </si>
  <si>
    <t xml:space="preserve">                  -</t>
  </si>
  <si>
    <t>วิธีคัดเลือก</t>
  </si>
  <si>
    <t>วิธีเฉพาะเจาะจง</t>
  </si>
  <si>
    <t>วิธีประกวดราคาอิเล็กทรอนิกส์</t>
  </si>
  <si>
    <t xml:space="preserve">อื่น ๆ </t>
  </si>
  <si>
    <t>รวม</t>
  </si>
  <si>
    <t xml:space="preserve">                                              ตาราง 2 จำนวนงบประมาณจำแนกตามวิธีการจัดซื้อจัดจ้าง</t>
  </si>
  <si>
    <t>เดือน</t>
  </si>
  <si>
    <t>ต.ค.67</t>
  </si>
  <si>
    <t>พ.ย.67</t>
  </si>
  <si>
    <t>ธ.ค.67</t>
  </si>
  <si>
    <t>ม.ค.68</t>
  </si>
  <si>
    <t>ก.พ.68</t>
  </si>
  <si>
    <t>มี.ค.68</t>
  </si>
  <si>
    <t>เม.ย.68</t>
  </si>
  <si>
    <t>พ.ค.68</t>
  </si>
  <si>
    <t>มิ.ย.68</t>
  </si>
  <si>
    <t>ก.ค.68</t>
  </si>
  <si>
    <t>ส.ค.68</t>
  </si>
  <si>
    <t>ก.ย.68</t>
  </si>
  <si>
    <t>จำนวน (บาท)</t>
  </si>
  <si>
    <t>1. วิธีคัดเลือก</t>
  </si>
  <si>
    <t>2. วิธีเฉพาะเจาะจง</t>
  </si>
  <si>
    <t>3. วิธีประกวดราคาอิเล็กทรอนิกส์</t>
  </si>
  <si>
    <t xml:space="preserve">                                                                 ปัญหา/อุปสรรค</t>
  </si>
  <si>
    <t xml:space="preserve">                                                                       ข้อเสนอแนะ</t>
  </si>
  <si>
    <t>รายงานสรุปผลการจัดซื้อจัดจ้างของ องค์การบริหารส่วนตำบลกรุงหยัน อ.ทุ่งใหญ่ จ.นครศรีธรรมราช</t>
  </si>
  <si>
    <r>
      <t xml:space="preserve">                                     </t>
    </r>
    <r>
      <rPr>
        <b/>
        <sz val="16"/>
        <color indexed="8"/>
        <rFont val="TH SarabunIT๙"/>
        <family val="2"/>
      </rPr>
      <t xml:space="preserve"> ตาราง 3 ร้อยละของจำนวนงบประมาณจำแนกตามวิธีการจัดซื้อจัดจ้าง</t>
    </r>
  </si>
  <si>
    <t>สรุปผลการดำเนินการจัดซื้อจัดจ้างในรอบเดือน เมษายน 2568</t>
  </si>
  <si>
    <t>วันที่.......1-30......เดือน....เมษายน.....พ.ศ.2568</t>
  </si>
  <si>
    <t>ซื้อวัสดุก่อสร้างแอสฟัลท์สำเร็จรูป แบบรรจุกะสอบ (ยางมะตอย)</t>
  </si>
  <si>
    <t>หจก.ซีรี ริช เทรดดิ้ง</t>
  </si>
  <si>
    <t>ใบสั่งซื้อเลขที่ 45/2568          3 เม.ย. 68</t>
  </si>
  <si>
    <t>จ้างจัดทำป้ายไวนิลประชาสัมพันธ์จัดตั้งศูนย์บริการประชาชนเพื่อป้องกันและลดอุบัติเหตุช่วงสงกรานต์ 2568</t>
  </si>
  <si>
    <t>ร้านอินเตอร์ อิงค์</t>
  </si>
  <si>
    <t>ใบสั่งจ้างเลขที่ 63/2568          10 เม.ย. 68</t>
  </si>
  <si>
    <t>เช่าเต้นท์ โต๊ะ เก้าอี้และอื่นๆ สำหรับใช้ในการจัดตั้งศูนย์บริการประชาชนเพื่อป้องกันและลดอุบัติเหตุช่วงสงกรานต์ 2568</t>
  </si>
  <si>
    <t>นางกัญจนา ไชยรัตน์</t>
  </si>
  <si>
    <t>ใบสั่งจ้างเลขที่ 64/2568          10 เม.ย. 68</t>
  </si>
  <si>
    <t>ร้านเขมพงศ์ศึกษาภัณฑ์</t>
  </si>
  <si>
    <t>ใบสั่งซื้อเลขที่ 46/2568          18 เม.ย. 68</t>
  </si>
  <si>
    <t>จ้างซ่อมแซมเครื่องคอมพิวเตอร์โน๊ตบุ๊คหมายเลขครุภัณฑ์ 416-59-0031 และเครื่องพิมพ์</t>
  </si>
  <si>
    <t>ไอที ครีเอท</t>
  </si>
  <si>
    <t>ใบสั่งจ้างเลขที่ 65/2568          18 เม.ย. 68</t>
  </si>
  <si>
    <t>จ้างบำรุงรักษาซ่อมแซมรถยนต์ส่วนกลาง กร 5380 นศ</t>
  </si>
  <si>
    <t>บริษัท โตโยต้า เมืองคอน</t>
  </si>
  <si>
    <t>ใบสั่งจ้างเลขที่ 66/2568          23 เม.ย. 68</t>
  </si>
  <si>
    <t>จ้างติดตั้งสายแลน (LAN)</t>
  </si>
  <si>
    <t>หจก.เจบี รวมช่าง</t>
  </si>
  <si>
    <t>ใบสั่งจ้างเลขที่ 67/2568          28 เม.ย. 68</t>
  </si>
  <si>
    <t>โครงการพัฒนาแหล่งท่องเที่ยวหนองทะเลปรน โดยติดตั้งโคมไฟแสงสว่างสาธารณะระบบพลังงานแสงอาทิตย์ 60 วัตต์ เสาไฟเป็นแบบเลื่อนปรับระดับความสูงได้ แบบกิ่งเดี่ยว และฐานรากเข็มเหล็ก ประกอบเป็นชุดเดียว จำนวน 62 ต้น องค์การบริหารส่วนตำบลกรุงหยัน อำเภอทุ่งใหญ่ จังหวัดนครศรีธรรมราช โดยวิธีคัดเลือก</t>
  </si>
  <si>
    <t>โดยวิธีการคัดเลือก</t>
  </si>
  <si>
    <t>บริษัท โชคมนัสการช่าง จำกัด</t>
  </si>
  <si>
    <t>ใบสั่งซื้อเลขที่ 1/2568          29 เม.ย. 68</t>
  </si>
  <si>
    <t xml:space="preserve"> ผู้ให้ข้อมูล นางสุจิตรา  สุทธิวาจา ตำแหน่ง เจ้าหน้าที่ วันที่บันทึกข้อมูล  7 พฤษภาคม  2568</t>
  </si>
  <si>
    <t>จัดซื้อวัสดุยานพาหนะและ ขนส่ง (ยางรถยนต์)</t>
  </si>
  <si>
    <t>บริษัทโตโยต้า เมิองนคร</t>
  </si>
  <si>
    <t>มีคุณสมบัติ ถูกต้องครบถ้วน</t>
  </si>
  <si>
    <r>
      <rPr>
        <sz val="16"/>
        <rFont val="TH SarabunIT๙"/>
        <family val="2"/>
      </rPr>
      <t>ใบสั่งซื้อเลขที่
47/2568
13 พ.ค. 68</t>
    </r>
  </si>
  <si>
    <t>จัดซื้อรถบรรทุก (ดีเซล)</t>
  </si>
  <si>
    <t>วิธีประกวด ราคา อิเล็กทรอนิกส์ (e-bidding)</t>
  </si>
  <si>
    <r>
      <rPr>
        <sz val="16"/>
        <rFont val="TH SarabunIT๙"/>
        <family val="2"/>
      </rPr>
      <t>สัญญาซื้อเลขที่
2/2568
19 พ.ค. 68</t>
    </r>
  </si>
  <si>
    <t>วันที่.......1-31......เดือน....พฤษภาคม.....พ.ศ.2568</t>
  </si>
  <si>
    <t>โครงการจัดซื้ออาหารเสริม (นม) โรงเรียนองค์การสวน ยาง 3</t>
  </si>
  <si>
    <t>บริษัท นครแด รี่พลัส</t>
  </si>
  <si>
    <r>
      <rPr>
        <sz val="14"/>
        <rFont val="TH SarabunIT๙"/>
        <family val="2"/>
      </rPr>
      <t>ใบสั่งซื้อเลขที่
48/2568
9 มิ.ย 68</t>
    </r>
  </si>
  <si>
    <t>โครงการจัดซื้ออาหารเสริม (นม) ศูนย์พัฒนาเด็กเล็ก บ้านเขาหลัก</t>
  </si>
  <si>
    <r>
      <rPr>
        <sz val="14"/>
        <rFont val="TH SarabunIT๙"/>
        <family val="2"/>
      </rPr>
      <t>ใบสั่งซื้อเลขที่
49/2568
9 มิ.ย 68</t>
    </r>
  </si>
  <si>
    <t>โครงการจัดซื้ออาหารเสริม (นม) ศูนย์พัฒนาเด็กเล็ก บ้านบ่อปลา</t>
  </si>
  <si>
    <r>
      <rPr>
        <sz val="14"/>
        <rFont val="TH SarabunIT๙"/>
        <family val="2"/>
      </rPr>
      <t>ใบสั่งซื้อเลขที่
50/2568
9 มิ.ย 68</t>
    </r>
  </si>
  <si>
    <t>โครงการจัดซื้ออาหารเสริม (นม) ศูนย์พัฒนาเด็กเล็ก บ้านป่าคลองกรุงหยัน</t>
  </si>
  <si>
    <r>
      <rPr>
        <sz val="14"/>
        <rFont val="TH SarabunIT๙"/>
        <family val="2"/>
      </rPr>
      <t>ใบสั่งซื้อเลขที่
51/2568
9 มิ.ย 68</t>
    </r>
  </si>
  <si>
    <r>
      <rPr>
        <sz val="14"/>
        <rFont val="TH SarabunIT๙"/>
        <family val="2"/>
      </rPr>
      <t>โครงการจัดซื้ออาหารเสริม
(นม) โรงเรียนบ้านบางปรน</t>
    </r>
  </si>
  <si>
    <r>
      <rPr>
        <sz val="14"/>
        <rFont val="TH SarabunIT๙"/>
        <family val="2"/>
      </rPr>
      <t>ใบสั่งซื้อเลขที่
52/2568
9 มิ.ย 68</t>
    </r>
  </si>
  <si>
    <t>โครงการจัดซื้ออาหารเสริม (นม) โรงเรียนองค์การสวน ยาง 2</t>
  </si>
  <si>
    <t>บริษัทนครแด รี่พลัส</t>
  </si>
  <si>
    <t>สัญญาซื้อขาย เลขที่ 3/2568 9 มิ.ย. 68</t>
  </si>
  <si>
    <r>
      <rPr>
        <sz val="14"/>
        <rFont val="TH SarabunIT๙"/>
        <family val="2"/>
      </rPr>
      <t>โครงการจัดซื้ออาหารเสริม
(นม) โรงเรียนบ้านบ่อปลา</t>
    </r>
  </si>
  <si>
    <t>สัญญาซื้อขาย เลขที่ 4/2568 9 มิ.ย. 68</t>
  </si>
  <si>
    <t>โครงการจัดซื้ออาหารเสริม (นม) ศูนย์พัฒนาเด็กบ้าน กรุงหยัน</t>
  </si>
  <si>
    <t>สัญญาซื้อขาย เลขที่ 5/2568 9 มิ.ย. 68</t>
  </si>
  <si>
    <r>
      <rPr>
        <sz val="14"/>
        <rFont val="TH SarabunIT๙"/>
        <family val="2"/>
      </rPr>
      <t>โครงการจัดซื้ออาหารเสริม
(นม) โรงเรียนหมู่บ้านป่าไม้</t>
    </r>
  </si>
  <si>
    <t>สัญญาซื้อขาย เลขที่ 6/2568 9 มิ.ย. 68</t>
  </si>
  <si>
    <t>โครงการจัดซื้ออาหารเสริม (นม) ให้กับโรงเรียนบ้าน ทะเลสองห้อง</t>
  </si>
  <si>
    <t>สัญญาซื้อขาย เลขที่ 7/2568 9 มิ.ย. 68</t>
  </si>
  <si>
    <t>จ้างซ่อมแซมปรับปรุงสาย เมนไฟฟ้าศูนย์พัฒนาเด็ก เล็กบ้านกรุงหยัน</t>
  </si>
  <si>
    <t>นายวิชัย รัตนานก</t>
  </si>
  <si>
    <r>
      <rPr>
        <sz val="14"/>
        <rFont val="TH SarabunIT๙"/>
        <family val="2"/>
      </rPr>
      <t>ใบสั่งจ้างเลขที่
69/2568
11 มิ.ย 68</t>
    </r>
  </si>
  <si>
    <r>
      <rPr>
        <sz val="14"/>
        <rFont val="TH SarabunIT๙"/>
        <family val="2"/>
      </rPr>
      <t>จ้างเหมาตรวจเช็คและ ซ่อมแซมรถยนต์บรรทุก ขยะมูลฝอย แบบอัดท้าย หมายเลขทะเบียน ๘๒-
๐๙๖๐ นครศรีธรรมราช</t>
    </r>
  </si>
  <si>
    <t>หจก.ซีซีเค รุ่งเรืองกรุ๊ป</t>
  </si>
  <si>
    <r>
      <rPr>
        <sz val="14"/>
        <rFont val="TH SarabunIT๙"/>
        <family val="2"/>
      </rPr>
      <t>ใบสั่งจ้างเลขที่
70/2568
18 มิ.ย 68</t>
    </r>
  </si>
  <si>
    <t>จ้างซ่อมแซมรถยนต์ ส่วนกลางหมายเลขทะเบียน กง 5633 นศ</t>
  </si>
  <si>
    <t>อู่ ปรีชาออโต้ เซอร์วิส</t>
  </si>
  <si>
    <r>
      <rPr>
        <sz val="14"/>
        <rFont val="TH SarabunIT๙"/>
        <family val="2"/>
      </rPr>
      <t>ใบสั่งจ้างเลขที่
71/2568
18 มิ.ย 68</t>
    </r>
  </si>
  <si>
    <t>โครงการก่อสร้างถนน คอนกรีตเสริมเหล็กสาย ซอยสวนเทียมบ้านนายวิน-นางริน (ช่วงกม.๐+๔๘๐ - กม.๐+๕๘๐) หมู่ที่ 8</t>
  </si>
  <si>
    <t>ห้างหุ้นส่วนจํากัด จิตติภัทร นคร</t>
  </si>
  <si>
    <r>
      <rPr>
        <sz val="14"/>
        <rFont val="TH SarabunIT๙"/>
        <family val="2"/>
      </rPr>
      <t>สัญญาจ้างเลขที่
32/2568
19 มิ.ย. 68</t>
    </r>
  </si>
  <si>
    <t>โครงการก่อสร้างถนน คอนกรีตเสริมเหล็กสาย บ้านพรุเตียว หมู่ที่ ๘</t>
  </si>
  <si>
    <r>
      <rPr>
        <sz val="14"/>
        <rFont val="TH SarabunIT๙"/>
        <family val="2"/>
      </rPr>
      <t>สัญญาจ้างเลขที่
33/2568
19 มิ.ย. 68</t>
    </r>
  </si>
  <si>
    <t>โครงการก่อสร้างถนน คอนกรีตเสริมเหล็กสาย บ้านซอย ๓ - สายกลาง หมู่ที่ ๔ (ช่วงกม.๐+๕๕๘ - กม.๐+๖๐๐)</t>
  </si>
  <si>
    <r>
      <rPr>
        <sz val="14"/>
        <rFont val="TH SarabunIT๙"/>
        <family val="2"/>
      </rPr>
      <t>สัญญาจ้างเลขที่
34/2568
19 มิ.ย. 68</t>
    </r>
  </si>
  <si>
    <t>โครงการก่อสร้างถนน คอนกรีตเสริมเหล็กสาย บ้านบางปรน หมู่ที่ ๑</t>
  </si>
  <si>
    <r>
      <rPr>
        <sz val="14"/>
        <rFont val="TH SarabunIT๙"/>
        <family val="2"/>
      </rPr>
      <t>สัญญาจ้างเลขที่
35/2568
19 มิ.ย. 68</t>
    </r>
  </si>
  <si>
    <t>โครงการก่อสร้างถนน คอนกรีตเสริมเหล็กสาย บ้านนายสมพร จันทร์แก้ว หมู่ที่ 4</t>
  </si>
  <si>
    <r>
      <rPr>
        <sz val="14"/>
        <rFont val="TH SarabunIT๙"/>
        <family val="2"/>
      </rPr>
      <t>สัญญาจ้างเลขที่
36/2568
19 มิ.ย. 68</t>
    </r>
  </si>
  <si>
    <t>โครงการก่อสร้างถนน คอนกรีตเสริมเหล็กสาย บ้านนายนิรัติ ยศขุน หมู่ที่ ๓</t>
  </si>
  <si>
    <r>
      <rPr>
        <sz val="14"/>
        <rFont val="TH SarabunIT๙"/>
        <family val="2"/>
      </rPr>
      <t>สัญญาจ้างเลขที่
37/2568
19 มิ.ย. 68</t>
    </r>
  </si>
  <si>
    <t>ซื้อครุภัณฑ์คอมพิวเตอร์ สําหรับงานสํานักงาน จํานวน 1 เครื่อง</t>
  </si>
  <si>
    <r>
      <rPr>
        <sz val="14"/>
        <rFont val="TH SarabunIT๙"/>
        <family val="2"/>
      </rPr>
      <t>ใบสั่งซื้อเลขที่
53/2568
23 มิ.ย 68</t>
    </r>
  </si>
  <si>
    <t>จ้างซ่อมแซมบํารุงรักษา รถยนต์บรรทุกขยะมูลฝอย แบบอัดท้าย หมายเลข ทะเบียน ๘๒-๐๙๖๐ นศ</t>
  </si>
  <si>
    <r>
      <rPr>
        <sz val="14"/>
        <rFont val="TH SarabunIT๙"/>
        <family val="2"/>
      </rPr>
      <t>ใบสั่งจ้างเลขที่
72/2568
24 มิ.ย 68</t>
    </r>
  </si>
  <si>
    <t>จ้างซ่อมแซมรถยนต์ ส่วนกลาง หมายเลข ทะเบียน ๘๑-๕๔๗๐ นศ</t>
  </si>
  <si>
    <r>
      <rPr>
        <sz val="14"/>
        <rFont val="TH SarabunIT๙"/>
        <family val="2"/>
      </rPr>
      <t>ใบสั่งจ้างเลขที่
32/2568
25 มิ.ย 68</t>
    </r>
  </si>
  <si>
    <t>ซื้อวัสดุเชื้อเพลิงและหล่อ ลื่น ประจําปีงบประมาณ พ.ศ.๒๕๖๘ (เดือน กรกฎาคม-เดือนกันยายน พ.ศ.๒๕๖๘)</t>
  </si>
  <si>
    <t>บริษัท ช.พงพร ปิ โตเลียม</t>
  </si>
  <si>
    <r>
      <rPr>
        <sz val="14"/>
        <rFont val="TH SarabunIT๙"/>
        <family val="2"/>
      </rPr>
      <t>ใบสั่งซื้อเลขที่
54/2568
30 มิ.ย 68</t>
    </r>
  </si>
  <si>
    <t>ผู้ให้ข้อมูล นางสุจิตรา  สุทธิวาจา ตําแหน่ง เจ้าหน้าที่ วันที่บันทึกข้อมูล  4  กรกกฎาคม  2568</t>
  </si>
  <si>
    <t>วันที่.......1-30......เดือน...มิถุนายน.....พ.ศ.2568</t>
  </si>
  <si>
    <t>ลําดับที่</t>
  </si>
  <si>
    <t>วงเงินที่จะซื้อ หรือจ้าง</t>
  </si>
  <si>
    <t>ผู้ได้รับการคัดเลือกและราคาที่ตกลง ซื้อหรือจ้าง (๘)</t>
  </si>
  <si>
    <t>เหตุผลที่ได้รับ คัดเลือกโดยสรุป</t>
  </si>
  <si>
    <t>เลขที่และวันที่ ของสัญญาหรือ ข้อตกลงในการ ซื้อหรือจ้าง</t>
  </si>
  <si>
    <t>ผู้ที่ได้รับการ คัดเลือก</t>
  </si>
  <si>
    <t>ราคาที่ตกลงซื้อ/ จ้าง</t>
  </si>
  <si>
    <t>ซื้อวัสดุก่อสร้าง (วัสดุ ประปา) ประจําปี งบประมาณ พ.ศ.๒๕๖๘</t>
  </si>
  <si>
    <t>บริษัท ท่ายาง การก่อสร้าง 1990 จํากัด</t>
  </si>
  <si>
    <r>
      <rPr>
        <sz val="14"/>
        <rFont val="TH SarabunIT๙"/>
        <family val="2"/>
      </rPr>
      <t>ใบสั่งซื้อเลขที่
55/2568
1 ก.ค 68</t>
    </r>
  </si>
  <si>
    <t>จ้างซ่อมครุภัณฑ์สํานักงาน (เครื่องปรับอากาศภายใน อาคารสํานักงานกองช่าง)</t>
  </si>
  <si>
    <t>นายกิตติ พรหม รักษ์</t>
  </si>
  <si>
    <r>
      <rPr>
        <sz val="14"/>
        <rFont val="TH SarabunIT๙"/>
        <family val="2"/>
      </rPr>
      <t>ใบสั่งจ้างเลขที่
74/2568
4 ก.ค 68</t>
    </r>
  </si>
  <si>
    <r>
      <rPr>
        <sz val="14"/>
        <rFont val="TH SarabunIT๙"/>
        <family val="2"/>
      </rPr>
      <t>จ้างซ่อมแซมเครื่อง คอมพิวเตอร์ หมายเลข ครุภัณฑ์ 416-62-0045 และเครื่องพิมพ์เอกสาร หมายเลขครุภัณฑ์
406-63-0069</t>
    </r>
  </si>
  <si>
    <r>
      <rPr>
        <sz val="14"/>
        <rFont val="TH SarabunIT๙"/>
        <family val="2"/>
      </rPr>
      <t>ใบสั่งจ้างเลขที่
75/2568
4 ก.ค 68</t>
    </r>
  </si>
  <si>
    <t>จ้างซ่อมครุภัณฑ์ ยานพาหนะ (รถยนต์ ส่วนกลางหมายเลขทะเบียน กง 5633 นศ)</t>
  </si>
  <si>
    <r>
      <rPr>
        <sz val="14"/>
        <rFont val="TH SarabunIT๙"/>
        <family val="2"/>
      </rPr>
      <t>ใบสั่งจ้างเลขที่
76/2568
7 ก.ค 68</t>
    </r>
  </si>
  <si>
    <t>โครงการปรับปรุง ถนนลาดยางผิวจราจรแบบ แอสฟัลท์ติกคอนกรีีตสาย บ้านครูเกลื่อม หมู่ที่ ๖ (ช่วง กม.๐+๐๐๐-กม.๐+๒๖๕)</t>
  </si>
  <si>
    <t>ห้างหุ้นส่วนจํากัด ไทยถิรโรนจน์ ก่อสร้าง</t>
  </si>
  <si>
    <r>
      <rPr>
        <sz val="14"/>
        <rFont val="TH SarabunIT๙"/>
        <family val="2"/>
      </rPr>
      <t>สัญญาจ้างเลขที่
40/2568
9 ก.ค 68</t>
    </r>
  </si>
  <si>
    <r>
      <rPr>
        <sz val="14"/>
        <rFont val="TH SarabunIT๙"/>
        <family val="2"/>
      </rPr>
      <t>โครงการก่อสร้าง ถนนลาดยางแบบแอสฟัลท์ ติกคอนกรีตสายบ้านเขา หลัก หมู่ที่ ๗ (ช่วงกม.๐+
๘๑๕-กม.๑+๐๑๐)</t>
    </r>
  </si>
  <si>
    <r>
      <rPr>
        <sz val="14"/>
        <rFont val="TH SarabunIT๙"/>
        <family val="2"/>
      </rPr>
      <t>สัญญาจ้างเลขที่
41/2568
9 ก.ค 68</t>
    </r>
  </si>
  <si>
    <t>โครงการปรับปรุง ถนนลาดยางผิวจราจรแบบ แอสฟัลท์ติกคอนกรีตสาย บ้านนางจาง หมู่ที่ ๖ (ช่วง กม.๐+๓๔๐-กม.๐+๖๐๕)</t>
  </si>
  <si>
    <r>
      <rPr>
        <sz val="14"/>
        <rFont val="TH SarabunIT๙"/>
        <family val="2"/>
      </rPr>
      <t>สัญญาจ้างเลขที่
42/2568
9 ก.ค 68</t>
    </r>
  </si>
  <si>
    <r>
      <rPr>
        <sz val="14"/>
        <rFont val="TH SarabunIT๙"/>
        <family val="2"/>
      </rPr>
      <t>ซื้อวัสดุยานพาหนะและ ขนส่งสําหรับรถยนต์ บรรทุกขยะมูลฝอย แบบ อัดท้าย หมายเลขทะเบียน
๘๒-๐๙๖๐ นศ</t>
    </r>
  </si>
  <si>
    <t>บริษัท ซีซีเค รุ่งเรือง กรุ๊ป</t>
  </si>
  <si>
    <r>
      <rPr>
        <sz val="14"/>
        <rFont val="TH SarabunIT๙"/>
        <family val="2"/>
      </rPr>
      <t>ใบสั่งซื้อเลขที่
56/2568
15 ก.ค 68</t>
    </r>
  </si>
  <si>
    <t>ซื้อจัดซื้อตามโครงการ จัดส่งนักกีฬาเข้าร่วมแข่งขัน ประจําปีงบประมาณ พ.ศ. 2568 (ค่าชุดนักกีฬา พร้อมสกรีน)</t>
  </si>
  <si>
    <t>น.ส.สุกัญญา เพชรอาวุธ</t>
  </si>
  <si>
    <r>
      <rPr>
        <sz val="14"/>
        <rFont val="TH SarabunIT๙"/>
        <family val="2"/>
      </rPr>
      <t>ใบสั่งซื้อเลขที่
57/2568
15 ก.ค 68</t>
    </r>
  </si>
  <si>
    <r>
      <rPr>
        <sz val="14"/>
        <rFont val="TH SarabunIT๙"/>
        <family val="2"/>
      </rPr>
      <t>โครงการกขุดเจาะบ่อ บาดาล บ้านท้ายซอย 4(
บ้านนายวิชาญ หมู่ 4)</t>
    </r>
  </si>
  <si>
    <t>ทุ่งสงบาดาล แอนด์โซล่าเซลล์</t>
  </si>
  <si>
    <r>
      <rPr>
        <sz val="14"/>
        <rFont val="TH SarabunIT๙"/>
        <family val="2"/>
      </rPr>
      <t>สัญญาจ้างเลขที่
43/2568
16 ก.ค 68</t>
    </r>
  </si>
  <si>
    <t>โครงการขุดเจาะบ่อบาดาล บ้านป่าไม้ หมู่ที่ 4</t>
  </si>
  <si>
    <r>
      <rPr>
        <sz val="14"/>
        <rFont val="TH SarabunIT๙"/>
        <family val="2"/>
      </rPr>
      <t>สัญญาจ้างเลขที่
44/2568
16 ก.ค 68</t>
    </r>
  </si>
  <si>
    <r>
      <rPr>
        <sz val="14"/>
        <rFont val="TH SarabunIT๙"/>
        <family val="2"/>
      </rPr>
      <t>จ้างบํารุงรักษาและ ซ่อมแซมรถยนต์ส่วนกลาง หมายเลขทะเบียน กร
๕๓๘๐ นศ</t>
    </r>
  </si>
  <si>
    <t>บริษัท โตโยต้า</t>
  </si>
  <si>
    <r>
      <rPr>
        <sz val="14"/>
        <rFont val="TH SarabunIT๙"/>
        <family val="2"/>
      </rPr>
      <t>ใบสั่งจ้างเลขที่
78/2568
16 ก.ค 68</t>
    </r>
  </si>
  <si>
    <t>จ้างซ่อมแซมรถยนต์ ส่วนกลางหมายเลขทะเบียน ขฉ 5848  นครศรีธรรมราช</t>
  </si>
  <si>
    <t>บริษัท โตโยต้า เมืองนคร</t>
  </si>
  <si>
    <r>
      <rPr>
        <sz val="14"/>
        <rFont val="TH SarabunIT๙"/>
        <family val="2"/>
      </rPr>
      <t>ใบสั่งจ้างเลขที่
79/2568
18 ก.ค 68</t>
    </r>
  </si>
  <si>
    <t>จ้างเหมารถโดยสารปรับ อากาศ ๒ ชั้น ไม่ประจําทาง โครงการพัฒนาศักยภาพ ของผู้บริหาร สมาชิกสภา ข้าราชการ และลูกจ้าง ประจําปีงบประมาณ ๒๕๖๘</t>
  </si>
  <si>
    <t>นายวัฒชรัตน์ มาศบรรเจิด</t>
  </si>
  <si>
    <r>
      <rPr>
        <sz val="14"/>
        <rFont val="TH SarabunIT๙"/>
        <family val="2"/>
      </rPr>
      <t>สัญญาจ้างเลขที่
77/2568
21 ก.ค 68</t>
    </r>
  </si>
  <si>
    <t>ผู้ให้ข้อมูล นางสาวเสาวลักษณ์ เพ็ชรแกมแก้ว ตําแหน่ง เจ้าหน้าที่ วันที่บันทึกข้อมูล  5  สิงหาคม  2568</t>
  </si>
  <si>
    <r>
      <rPr>
        <b/>
        <sz val="15"/>
        <rFont val="TH SarabunIT๙"/>
        <family val="2"/>
      </rPr>
      <t>รายชื่อผู้เสนอราคาและราคาที่เสนอ
(๗)</t>
    </r>
  </si>
  <si>
    <t>วันที่.......1-31......เดือน...กรกฎาคม.....พ.ศ.2568</t>
  </si>
  <si>
    <t>ห้างหุ้นส่วนจำกัด ไพศาลเมืองทอง</t>
  </si>
  <si>
    <t>4 เม.ย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</si>
</sst>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26"/>
      <color theme="1"/>
      <name val="TH SarabunIT๙"/>
      <family val="2"/>
    </font>
    <font>
      <sz val="11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rgb="FF000000"/>
      <name val="TH SarabunIT๙"/>
      <family val="2"/>
    </font>
    <font>
      <b/>
      <sz val="18"/>
      <color rgb="FF000000"/>
      <name val="TH SarabunIT๙"/>
      <family val="2"/>
    </font>
    <font>
      <b/>
      <sz val="16"/>
      <color indexed="8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14"/>
      <color rgb="FF000000"/>
      <name val="TH SarabunIT๙"/>
      <family val="2"/>
    </font>
    <font>
      <sz val="14"/>
      <name val="TH SarabunIT๙"/>
      <family val="2"/>
    </font>
    <font>
      <sz val="10"/>
      <color rgb="FF000000"/>
      <name val="TH SarabunIT๙"/>
      <family val="2"/>
    </font>
    <font>
      <b/>
      <sz val="15"/>
      <name val="TH SarabunIT๙"/>
      <family val="2"/>
    </font>
    <font>
      <sz val="15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43" fontId="2" fillId="0" borderId="0" xfId="1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3" fontId="2" fillId="0" borderId="2" xfId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3" fontId="2" fillId="0" borderId="2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3" fontId="2" fillId="0" borderId="0" xfId="1" applyFont="1" applyBorder="1" applyAlignment="1">
      <alignment horizontal="center" vertical="center"/>
    </xf>
    <xf numFmtId="43" fontId="2" fillId="0" borderId="0" xfId="1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2" xfId="0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 wrapText="1"/>
    </xf>
    <xf numFmtId="0" fontId="11" fillId="0" borderId="3" xfId="0" applyFont="1" applyBorder="1" applyAlignment="1">
      <alignment wrapText="1"/>
    </xf>
    <xf numFmtId="43" fontId="9" fillId="0" borderId="2" xfId="1" applyFont="1" applyBorder="1"/>
    <xf numFmtId="0" fontId="10" fillId="0" borderId="2" xfId="0" applyFont="1" applyBorder="1" applyAlignment="1">
      <alignment horizontal="left"/>
    </xf>
    <xf numFmtId="0" fontId="10" fillId="0" borderId="2" xfId="0" applyFont="1" applyBorder="1"/>
    <xf numFmtId="0" fontId="9" fillId="0" borderId="2" xfId="0" applyFont="1" applyBorder="1" applyAlignment="1">
      <alignment horizontal="right"/>
    </xf>
    <xf numFmtId="43" fontId="8" fillId="0" borderId="0" xfId="1" applyFont="1"/>
    <xf numFmtId="0" fontId="8" fillId="0" borderId="0" xfId="0" applyFont="1" applyAlignment="1">
      <alignment horizontal="center"/>
    </xf>
    <xf numFmtId="0" fontId="3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43" fontId="2" fillId="0" borderId="7" xfId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7" fillId="0" borderId="0" xfId="0" applyFont="1"/>
    <xf numFmtId="1" fontId="13" fillId="0" borderId="8" xfId="0" applyNumberFormat="1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left" vertical="top" wrapText="1"/>
    </xf>
    <xf numFmtId="4" fontId="13" fillId="0" borderId="8" xfId="0" applyNumberFormat="1" applyFont="1" applyBorder="1" applyAlignment="1">
      <alignment horizontal="right" vertical="center" shrinkToFit="1"/>
    </xf>
    <xf numFmtId="4" fontId="13" fillId="0" borderId="8" xfId="0" applyNumberFormat="1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top" wrapText="1"/>
    </xf>
    <xf numFmtId="1" fontId="13" fillId="0" borderId="8" xfId="0" applyNumberFormat="1" applyFont="1" applyBorder="1" applyAlignment="1">
      <alignment horizontal="center" vertical="top" shrinkToFit="1"/>
    </xf>
    <xf numFmtId="4" fontId="13" fillId="0" borderId="8" xfId="0" applyNumberFormat="1" applyFont="1" applyBorder="1" applyAlignment="1">
      <alignment horizontal="right" vertical="top" shrinkToFit="1"/>
    </xf>
    <xf numFmtId="4" fontId="13" fillId="0" borderId="8" xfId="0" applyNumberFormat="1" applyFont="1" applyBorder="1" applyAlignment="1">
      <alignment horizontal="center" vertical="top" shrinkToFit="1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1" fontId="15" fillId="0" borderId="8" xfId="0" applyNumberFormat="1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 vertical="top"/>
    </xf>
    <xf numFmtId="0" fontId="18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" fontId="15" fillId="0" borderId="0" xfId="0" applyNumberFormat="1" applyFont="1" applyAlignment="1">
      <alignment horizontal="center" vertical="center" shrinkToFit="1"/>
    </xf>
    <xf numFmtId="0" fontId="16" fillId="0" borderId="0" xfId="0" applyFont="1" applyAlignment="1">
      <alignment horizontal="left" vertical="center" wrapText="1"/>
    </xf>
    <xf numFmtId="4" fontId="15" fillId="0" borderId="0" xfId="0" applyNumberFormat="1" applyFont="1" applyAlignment="1">
      <alignment horizontal="center" vertical="center" shrinkToFi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3" fontId="2" fillId="0" borderId="0" xfId="0" applyNumberFormat="1" applyFont="1"/>
    <xf numFmtId="4" fontId="0" fillId="0" borderId="0" xfId="0" applyNumberFormat="1"/>
    <xf numFmtId="187" fontId="9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5" xfId="0" applyFont="1" applyBorder="1"/>
    <xf numFmtId="43" fontId="8" fillId="0" borderId="0" xfId="1" applyFont="1" applyBorder="1" applyAlignme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0" fontId="7" fillId="0" borderId="0" xfId="0" applyFont="1"/>
    <xf numFmtId="0" fontId="9" fillId="0" borderId="2" xfId="0" applyFont="1" applyBorder="1"/>
    <xf numFmtId="43" fontId="9" fillId="0" borderId="2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 indent="6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72</xdr:row>
      <xdr:rowOff>142874</xdr:rowOff>
    </xdr:from>
    <xdr:to>
      <xdr:col>5</xdr:col>
      <xdr:colOff>1323975</xdr:colOff>
      <xdr:row>80</xdr:row>
      <xdr:rowOff>266699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F59534-5C6B-45EF-9ED2-E0FF7035EF86}"/>
            </a:ext>
          </a:extLst>
        </xdr:cNvPr>
        <xdr:cNvSpPr txBox="1"/>
      </xdr:nvSpPr>
      <xdr:spPr>
        <a:xfrm>
          <a:off x="76200" y="14678024"/>
          <a:ext cx="7962900" cy="25622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800"/>
            </a:lnSpc>
          </a:pP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เจ้าหน้าที่ผู้ปฏิบัติงานไม่มีความชำนาญในการดำเนินการ เนื่องจากมีกฎหมาย ระเบียบ หนังสือสั่งการที่เกี่ยวข้องเป็นจำนวนมาก จึงไม่สามารถทำความเข้าใจได้ชัดแจ้ง   </a:t>
          </a:r>
          <a:endParaRPr lang="en-US" sz="1600" b="1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>
            <a:lnSpc>
              <a:spcPts val="1800"/>
            </a:lnSpc>
          </a:pP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ขาดอัตรากำลังในการปฏิบัติงาน ต้องดำเนินการหลายภารกิจ จึงขาดความละเอียดรอบคอบ		</a:t>
          </a:r>
          <a:endParaRPr lang="en-US" sz="1600" b="1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>
            <a:lnSpc>
              <a:spcPts val="1700"/>
            </a:lnSpc>
          </a:pP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</a:t>
          </a:r>
          <a:r>
            <a:rPr lang="en-US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 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กฎหมาย ระเบียบ หนังสือเวียน ที่เกี่ยวข้องกับการจัดซื้อจัดจ้างมีเพิ่มเติมอยู่เสมอ ส่งผลให้การปฏิบัติงาน   มีความยุ่งยากซับซ้อน และไม่มีความชัดเจน ทำให้เกิดปัญหาการตีความ ต้องใช้เวลาในการหารือกับหน่วยงานที่เกี่ยวข้อง ส่งผลให้การปฏิบัติงานมีความล่าช้า</a:t>
          </a:r>
          <a:endParaRPr lang="en-US" sz="1600" b="1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>
            <a:lnSpc>
              <a:spcPts val="1800"/>
            </a:lnSpc>
          </a:pPr>
          <a:r>
            <a:rPr lang="en-US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4. 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เจ้าหน้าที่ที่ได้รับมอบหมายให้ผู้ปฏิบัติงานด้านพัสดุ ยังขาดความรู้ความชำนาญเกี่ยวกับการจัดซื้อจัดจ้างตามระเบียบกระทรวงการคลังว่าด้วยการจัดซื้อจัดจ้างและการบริหารพัสดุภาครัฐ พ.ศ. </a:t>
          </a:r>
          <a:r>
            <a:rPr lang="en-US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2560 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รวมถึงกฎกระทรวง หลักเกณฑ์ และแนวทางที่เกี่ยวข้อง เนื่องจากต้องปฏิบัติหน้าที่หลายด้าน ทำให้การดำเนินการจัดซื้อจัดจ้างเกิดข้อผิดพลาดและล่าช้า                           </a:t>
          </a:r>
          <a:endParaRPr lang="en-US" sz="1600" b="1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>
            <a:lnSpc>
              <a:spcPts val="1700"/>
            </a:lnSpc>
          </a:pPr>
          <a:r>
            <a:rPr lang="en-US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5. 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ระยะเวลาในการดำเนินงานให้จัดซื้อจัดจ้างเร่งด่วน กระชั้นชิด ส่งผลให้เกิดความเสี่ยงที่จะเกิดข้อผิดพลาดในการดำเนินงานได้ </a:t>
          </a:r>
          <a:endParaRPr lang="en-US" sz="1600" b="1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>
            <a:lnSpc>
              <a:spcPts val="1400"/>
            </a:lnSpc>
          </a:pPr>
          <a:endParaRPr lang="th-TH"/>
        </a:p>
      </xdr:txBody>
    </xdr:sp>
    <xdr:clientData/>
  </xdr:twoCellAnchor>
  <xdr:twoCellAnchor>
    <xdr:from>
      <xdr:col>0</xdr:col>
      <xdr:colOff>85726</xdr:colOff>
      <xdr:row>82</xdr:row>
      <xdr:rowOff>38100</xdr:rowOff>
    </xdr:from>
    <xdr:to>
      <xdr:col>5</xdr:col>
      <xdr:colOff>1362075</xdr:colOff>
      <xdr:row>91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9F1FCA4-242B-491E-B89F-E2EF68FB2093}"/>
            </a:ext>
          </a:extLst>
        </xdr:cNvPr>
        <xdr:cNvSpPr txBox="1"/>
      </xdr:nvSpPr>
      <xdr:spPr>
        <a:xfrm>
          <a:off x="85726" y="17764125"/>
          <a:ext cx="7991474" cy="2705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เห็นควรมีการจัดอบรมให้แก่เจ้าหน้าที่ที่เกี่ยวข้องเพื่อเพิ่มพูนความรู้และทักษะในการปฏิบัติงาน</a:t>
          </a:r>
          <a:endParaRPr lang="en-US" sz="1600" b="1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จัดสรรกำลังเพื่อให้เพียงพอกับการปฏิบัติงานที่ต้องมีความชำนาญด้านกฎหมายการจัดซื้อจัดจ้างและระเบียบต่าง ๆ ที่เกี่ยวข้อง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ควรมีการวางแผนความต้องการใช้พัสดุให้เพียงพอต่อการใช้งาน</a:t>
          </a:r>
          <a:endParaRPr lang="en-US" sz="1600" b="1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 เจ้าหน้าที่ที่ได้รับมอบหมายให้ผู้ปฏิบัติงานด้านพัสดุ ต้องศึกษาระเบียบกระทรวงการคลังว่าด้วยการจัดซื้อจัดจ้างและการบริหารพัสดุภาครัฐ พ.ศ. 2560 รวมถึงกฎกระทรวง หลักเกณฑ์ และแนวทางที่เกี่ยวข้อง อย่างสม่ำเสมอ                </a:t>
          </a:r>
          <a:endParaRPr lang="en-US" sz="1600" b="1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5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 ควรจัดให้มีการฝึกอบรมเชิงปฏิบัติการหลักสูตร กระบวนการจัดซื้อจัดจ้าง โดยวิธีเฉพาะเจาะจง หรือหลักสูตรที่เป็นการปฏิบัติงานใหม่ ๆ เช่น ขั้นตอนการก่อสร้าง การจัดทำ </a:t>
          </a:r>
          <a:r>
            <a:rPr lang="en-US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TOR 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ราคากลางงานก่อสร้าง</a:t>
          </a:r>
          <a:r>
            <a:rPr lang="th-TH" sz="16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ฯลฯ เพื่อจักได้รู้ขั้นตอน ตลอดจนกระบวนการปฏิบัติงานรวมถึงแลกเปลี่ยนประสบการณ์และระดมความคิดเห็น เพื่อร่วมกันแก้ไขปัญหาและอุปสรรคในงานที่ซับซ้อนมากขึ้น</a:t>
          </a:r>
          <a:endParaRPr lang="en-US" sz="1600" b="1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B7E6-24F8-4667-8227-B70AB714B0D7}">
  <dimension ref="A1:J92"/>
  <sheetViews>
    <sheetView topLeftCell="A79" workbookViewId="0">
      <selection activeCell="A47" sqref="A47:F47"/>
    </sheetView>
  </sheetViews>
  <sheetFormatPr defaultColWidth="8" defaultRowHeight="15" x14ac:dyDescent="0.25"/>
  <cols>
    <col min="1" max="1" width="16.5" style="21" customWidth="1"/>
    <col min="2" max="2" width="10.25" style="21" customWidth="1"/>
    <col min="3" max="3" width="9" style="21" customWidth="1"/>
    <col min="4" max="4" width="13" style="21" customWidth="1"/>
    <col min="5" max="5" width="16.875" style="21" customWidth="1"/>
    <col min="6" max="6" width="18.375" style="21" customWidth="1"/>
    <col min="7" max="256" width="8" style="21"/>
    <col min="257" max="257" width="19.75" style="21" customWidth="1"/>
    <col min="258" max="258" width="13.625" style="21" customWidth="1"/>
    <col min="259" max="259" width="15.875" style="21" customWidth="1"/>
    <col min="260" max="260" width="22" style="21" customWidth="1"/>
    <col min="261" max="261" width="16.875" style="21" customWidth="1"/>
    <col min="262" max="262" width="18.375" style="21" customWidth="1"/>
    <col min="263" max="512" width="8" style="21"/>
    <col min="513" max="513" width="19.75" style="21" customWidth="1"/>
    <col min="514" max="514" width="13.625" style="21" customWidth="1"/>
    <col min="515" max="515" width="15.875" style="21" customWidth="1"/>
    <col min="516" max="516" width="22" style="21" customWidth="1"/>
    <col min="517" max="517" width="16.875" style="21" customWidth="1"/>
    <col min="518" max="518" width="18.375" style="21" customWidth="1"/>
    <col min="519" max="768" width="8" style="21"/>
    <col min="769" max="769" width="19.75" style="21" customWidth="1"/>
    <col min="770" max="770" width="13.625" style="21" customWidth="1"/>
    <col min="771" max="771" width="15.875" style="21" customWidth="1"/>
    <col min="772" max="772" width="22" style="21" customWidth="1"/>
    <col min="773" max="773" width="16.875" style="21" customWidth="1"/>
    <col min="774" max="774" width="18.375" style="21" customWidth="1"/>
    <col min="775" max="1024" width="8" style="21"/>
    <col min="1025" max="1025" width="19.75" style="21" customWidth="1"/>
    <col min="1026" max="1026" width="13.625" style="21" customWidth="1"/>
    <col min="1027" max="1027" width="15.875" style="21" customWidth="1"/>
    <col min="1028" max="1028" width="22" style="21" customWidth="1"/>
    <col min="1029" max="1029" width="16.875" style="21" customWidth="1"/>
    <col min="1030" max="1030" width="18.375" style="21" customWidth="1"/>
    <col min="1031" max="1280" width="8" style="21"/>
    <col min="1281" max="1281" width="19.75" style="21" customWidth="1"/>
    <col min="1282" max="1282" width="13.625" style="21" customWidth="1"/>
    <col min="1283" max="1283" width="15.875" style="21" customWidth="1"/>
    <col min="1284" max="1284" width="22" style="21" customWidth="1"/>
    <col min="1285" max="1285" width="16.875" style="21" customWidth="1"/>
    <col min="1286" max="1286" width="18.375" style="21" customWidth="1"/>
    <col min="1287" max="1536" width="8" style="21"/>
    <col min="1537" max="1537" width="19.75" style="21" customWidth="1"/>
    <col min="1538" max="1538" width="13.625" style="21" customWidth="1"/>
    <col min="1539" max="1539" width="15.875" style="21" customWidth="1"/>
    <col min="1540" max="1540" width="22" style="21" customWidth="1"/>
    <col min="1541" max="1541" width="16.875" style="21" customWidth="1"/>
    <col min="1542" max="1542" width="18.375" style="21" customWidth="1"/>
    <col min="1543" max="1792" width="8" style="21"/>
    <col min="1793" max="1793" width="19.75" style="21" customWidth="1"/>
    <col min="1794" max="1794" width="13.625" style="21" customWidth="1"/>
    <col min="1795" max="1795" width="15.875" style="21" customWidth="1"/>
    <col min="1796" max="1796" width="22" style="21" customWidth="1"/>
    <col min="1797" max="1797" width="16.875" style="21" customWidth="1"/>
    <col min="1798" max="1798" width="18.375" style="21" customWidth="1"/>
    <col min="1799" max="2048" width="8" style="21"/>
    <col min="2049" max="2049" width="19.75" style="21" customWidth="1"/>
    <col min="2050" max="2050" width="13.625" style="21" customWidth="1"/>
    <col min="2051" max="2051" width="15.875" style="21" customWidth="1"/>
    <col min="2052" max="2052" width="22" style="21" customWidth="1"/>
    <col min="2053" max="2053" width="16.875" style="21" customWidth="1"/>
    <col min="2054" max="2054" width="18.375" style="21" customWidth="1"/>
    <col min="2055" max="2304" width="8" style="21"/>
    <col min="2305" max="2305" width="19.75" style="21" customWidth="1"/>
    <col min="2306" max="2306" width="13.625" style="21" customWidth="1"/>
    <col min="2307" max="2307" width="15.875" style="21" customWidth="1"/>
    <col min="2308" max="2308" width="22" style="21" customWidth="1"/>
    <col min="2309" max="2309" width="16.875" style="21" customWidth="1"/>
    <col min="2310" max="2310" width="18.375" style="21" customWidth="1"/>
    <col min="2311" max="2560" width="8" style="21"/>
    <col min="2561" max="2561" width="19.75" style="21" customWidth="1"/>
    <col min="2562" max="2562" width="13.625" style="21" customWidth="1"/>
    <col min="2563" max="2563" width="15.875" style="21" customWidth="1"/>
    <col min="2564" max="2564" width="22" style="21" customWidth="1"/>
    <col min="2565" max="2565" width="16.875" style="21" customWidth="1"/>
    <col min="2566" max="2566" width="18.375" style="21" customWidth="1"/>
    <col min="2567" max="2816" width="8" style="21"/>
    <col min="2817" max="2817" width="19.75" style="21" customWidth="1"/>
    <col min="2818" max="2818" width="13.625" style="21" customWidth="1"/>
    <col min="2819" max="2819" width="15.875" style="21" customWidth="1"/>
    <col min="2820" max="2820" width="22" style="21" customWidth="1"/>
    <col min="2821" max="2821" width="16.875" style="21" customWidth="1"/>
    <col min="2822" max="2822" width="18.375" style="21" customWidth="1"/>
    <col min="2823" max="3072" width="8" style="21"/>
    <col min="3073" max="3073" width="19.75" style="21" customWidth="1"/>
    <col min="3074" max="3074" width="13.625" style="21" customWidth="1"/>
    <col min="3075" max="3075" width="15.875" style="21" customWidth="1"/>
    <col min="3076" max="3076" width="22" style="21" customWidth="1"/>
    <col min="3077" max="3077" width="16.875" style="21" customWidth="1"/>
    <col min="3078" max="3078" width="18.375" style="21" customWidth="1"/>
    <col min="3079" max="3328" width="8" style="21"/>
    <col min="3329" max="3329" width="19.75" style="21" customWidth="1"/>
    <col min="3330" max="3330" width="13.625" style="21" customWidth="1"/>
    <col min="3331" max="3331" width="15.875" style="21" customWidth="1"/>
    <col min="3332" max="3332" width="22" style="21" customWidth="1"/>
    <col min="3333" max="3333" width="16.875" style="21" customWidth="1"/>
    <col min="3334" max="3334" width="18.375" style="21" customWidth="1"/>
    <col min="3335" max="3584" width="8" style="21"/>
    <col min="3585" max="3585" width="19.75" style="21" customWidth="1"/>
    <col min="3586" max="3586" width="13.625" style="21" customWidth="1"/>
    <col min="3587" max="3587" width="15.875" style="21" customWidth="1"/>
    <col min="3588" max="3588" width="22" style="21" customWidth="1"/>
    <col min="3589" max="3589" width="16.875" style="21" customWidth="1"/>
    <col min="3590" max="3590" width="18.375" style="21" customWidth="1"/>
    <col min="3591" max="3840" width="8" style="21"/>
    <col min="3841" max="3841" width="19.75" style="21" customWidth="1"/>
    <col min="3842" max="3842" width="13.625" style="21" customWidth="1"/>
    <col min="3843" max="3843" width="15.875" style="21" customWidth="1"/>
    <col min="3844" max="3844" width="22" style="21" customWidth="1"/>
    <col min="3845" max="3845" width="16.875" style="21" customWidth="1"/>
    <col min="3846" max="3846" width="18.375" style="21" customWidth="1"/>
    <col min="3847" max="4096" width="8" style="21"/>
    <col min="4097" max="4097" width="19.75" style="21" customWidth="1"/>
    <col min="4098" max="4098" width="13.625" style="21" customWidth="1"/>
    <col min="4099" max="4099" width="15.875" style="21" customWidth="1"/>
    <col min="4100" max="4100" width="22" style="21" customWidth="1"/>
    <col min="4101" max="4101" width="16.875" style="21" customWidth="1"/>
    <col min="4102" max="4102" width="18.375" style="21" customWidth="1"/>
    <col min="4103" max="4352" width="8" style="21"/>
    <col min="4353" max="4353" width="19.75" style="21" customWidth="1"/>
    <col min="4354" max="4354" width="13.625" style="21" customWidth="1"/>
    <col min="4355" max="4355" width="15.875" style="21" customWidth="1"/>
    <col min="4356" max="4356" width="22" style="21" customWidth="1"/>
    <col min="4357" max="4357" width="16.875" style="21" customWidth="1"/>
    <col min="4358" max="4358" width="18.375" style="21" customWidth="1"/>
    <col min="4359" max="4608" width="8" style="21"/>
    <col min="4609" max="4609" width="19.75" style="21" customWidth="1"/>
    <col min="4610" max="4610" width="13.625" style="21" customWidth="1"/>
    <col min="4611" max="4611" width="15.875" style="21" customWidth="1"/>
    <col min="4612" max="4612" width="22" style="21" customWidth="1"/>
    <col min="4613" max="4613" width="16.875" style="21" customWidth="1"/>
    <col min="4614" max="4614" width="18.375" style="21" customWidth="1"/>
    <col min="4615" max="4864" width="8" style="21"/>
    <col min="4865" max="4865" width="19.75" style="21" customWidth="1"/>
    <col min="4866" max="4866" width="13.625" style="21" customWidth="1"/>
    <col min="4867" max="4867" width="15.875" style="21" customWidth="1"/>
    <col min="4868" max="4868" width="22" style="21" customWidth="1"/>
    <col min="4869" max="4869" width="16.875" style="21" customWidth="1"/>
    <col min="4870" max="4870" width="18.375" style="21" customWidth="1"/>
    <col min="4871" max="5120" width="8" style="21"/>
    <col min="5121" max="5121" width="19.75" style="21" customWidth="1"/>
    <col min="5122" max="5122" width="13.625" style="21" customWidth="1"/>
    <col min="5123" max="5123" width="15.875" style="21" customWidth="1"/>
    <col min="5124" max="5124" width="22" style="21" customWidth="1"/>
    <col min="5125" max="5125" width="16.875" style="21" customWidth="1"/>
    <col min="5126" max="5126" width="18.375" style="21" customWidth="1"/>
    <col min="5127" max="5376" width="8" style="21"/>
    <col min="5377" max="5377" width="19.75" style="21" customWidth="1"/>
    <col min="5378" max="5378" width="13.625" style="21" customWidth="1"/>
    <col min="5379" max="5379" width="15.875" style="21" customWidth="1"/>
    <col min="5380" max="5380" width="22" style="21" customWidth="1"/>
    <col min="5381" max="5381" width="16.875" style="21" customWidth="1"/>
    <col min="5382" max="5382" width="18.375" style="21" customWidth="1"/>
    <col min="5383" max="5632" width="8" style="21"/>
    <col min="5633" max="5633" width="19.75" style="21" customWidth="1"/>
    <col min="5634" max="5634" width="13.625" style="21" customWidth="1"/>
    <col min="5635" max="5635" width="15.875" style="21" customWidth="1"/>
    <col min="5636" max="5636" width="22" style="21" customWidth="1"/>
    <col min="5637" max="5637" width="16.875" style="21" customWidth="1"/>
    <col min="5638" max="5638" width="18.375" style="21" customWidth="1"/>
    <col min="5639" max="5888" width="8" style="21"/>
    <col min="5889" max="5889" width="19.75" style="21" customWidth="1"/>
    <col min="5890" max="5890" width="13.625" style="21" customWidth="1"/>
    <col min="5891" max="5891" width="15.875" style="21" customWidth="1"/>
    <col min="5892" max="5892" width="22" style="21" customWidth="1"/>
    <col min="5893" max="5893" width="16.875" style="21" customWidth="1"/>
    <col min="5894" max="5894" width="18.375" style="21" customWidth="1"/>
    <col min="5895" max="6144" width="8" style="21"/>
    <col min="6145" max="6145" width="19.75" style="21" customWidth="1"/>
    <col min="6146" max="6146" width="13.625" style="21" customWidth="1"/>
    <col min="6147" max="6147" width="15.875" style="21" customWidth="1"/>
    <col min="6148" max="6148" width="22" style="21" customWidth="1"/>
    <col min="6149" max="6149" width="16.875" style="21" customWidth="1"/>
    <col min="6150" max="6150" width="18.375" style="21" customWidth="1"/>
    <col min="6151" max="6400" width="8" style="21"/>
    <col min="6401" max="6401" width="19.75" style="21" customWidth="1"/>
    <col min="6402" max="6402" width="13.625" style="21" customWidth="1"/>
    <col min="6403" max="6403" width="15.875" style="21" customWidth="1"/>
    <col min="6404" max="6404" width="22" style="21" customWidth="1"/>
    <col min="6405" max="6405" width="16.875" style="21" customWidth="1"/>
    <col min="6406" max="6406" width="18.375" style="21" customWidth="1"/>
    <col min="6407" max="6656" width="8" style="21"/>
    <col min="6657" max="6657" width="19.75" style="21" customWidth="1"/>
    <col min="6658" max="6658" width="13.625" style="21" customWidth="1"/>
    <col min="6659" max="6659" width="15.875" style="21" customWidth="1"/>
    <col min="6660" max="6660" width="22" style="21" customWidth="1"/>
    <col min="6661" max="6661" width="16.875" style="21" customWidth="1"/>
    <col min="6662" max="6662" width="18.375" style="21" customWidth="1"/>
    <col min="6663" max="6912" width="8" style="21"/>
    <col min="6913" max="6913" width="19.75" style="21" customWidth="1"/>
    <col min="6914" max="6914" width="13.625" style="21" customWidth="1"/>
    <col min="6915" max="6915" width="15.875" style="21" customWidth="1"/>
    <col min="6916" max="6916" width="22" style="21" customWidth="1"/>
    <col min="6917" max="6917" width="16.875" style="21" customWidth="1"/>
    <col min="6918" max="6918" width="18.375" style="21" customWidth="1"/>
    <col min="6919" max="7168" width="8" style="21"/>
    <col min="7169" max="7169" width="19.75" style="21" customWidth="1"/>
    <col min="7170" max="7170" width="13.625" style="21" customWidth="1"/>
    <col min="7171" max="7171" width="15.875" style="21" customWidth="1"/>
    <col min="7172" max="7172" width="22" style="21" customWidth="1"/>
    <col min="7173" max="7173" width="16.875" style="21" customWidth="1"/>
    <col min="7174" max="7174" width="18.375" style="21" customWidth="1"/>
    <col min="7175" max="7424" width="8" style="21"/>
    <col min="7425" max="7425" width="19.75" style="21" customWidth="1"/>
    <col min="7426" max="7426" width="13.625" style="21" customWidth="1"/>
    <col min="7427" max="7427" width="15.875" style="21" customWidth="1"/>
    <col min="7428" max="7428" width="22" style="21" customWidth="1"/>
    <col min="7429" max="7429" width="16.875" style="21" customWidth="1"/>
    <col min="7430" max="7430" width="18.375" style="21" customWidth="1"/>
    <col min="7431" max="7680" width="8" style="21"/>
    <col min="7681" max="7681" width="19.75" style="21" customWidth="1"/>
    <col min="7682" max="7682" width="13.625" style="21" customWidth="1"/>
    <col min="7683" max="7683" width="15.875" style="21" customWidth="1"/>
    <col min="7684" max="7684" width="22" style="21" customWidth="1"/>
    <col min="7685" max="7685" width="16.875" style="21" customWidth="1"/>
    <col min="7686" max="7686" width="18.375" style="21" customWidth="1"/>
    <col min="7687" max="7936" width="8" style="21"/>
    <col min="7937" max="7937" width="19.75" style="21" customWidth="1"/>
    <col min="7938" max="7938" width="13.625" style="21" customWidth="1"/>
    <col min="7939" max="7939" width="15.875" style="21" customWidth="1"/>
    <col min="7940" max="7940" width="22" style="21" customWidth="1"/>
    <col min="7941" max="7941" width="16.875" style="21" customWidth="1"/>
    <col min="7942" max="7942" width="18.375" style="21" customWidth="1"/>
    <col min="7943" max="8192" width="8" style="21"/>
    <col min="8193" max="8193" width="19.75" style="21" customWidth="1"/>
    <col min="8194" max="8194" width="13.625" style="21" customWidth="1"/>
    <col min="8195" max="8195" width="15.875" style="21" customWidth="1"/>
    <col min="8196" max="8196" width="22" style="21" customWidth="1"/>
    <col min="8197" max="8197" width="16.875" style="21" customWidth="1"/>
    <col min="8198" max="8198" width="18.375" style="21" customWidth="1"/>
    <col min="8199" max="8448" width="8" style="21"/>
    <col min="8449" max="8449" width="19.75" style="21" customWidth="1"/>
    <col min="8450" max="8450" width="13.625" style="21" customWidth="1"/>
    <col min="8451" max="8451" width="15.875" style="21" customWidth="1"/>
    <col min="8452" max="8452" width="22" style="21" customWidth="1"/>
    <col min="8453" max="8453" width="16.875" style="21" customWidth="1"/>
    <col min="8454" max="8454" width="18.375" style="21" customWidth="1"/>
    <col min="8455" max="8704" width="8" style="21"/>
    <col min="8705" max="8705" width="19.75" style="21" customWidth="1"/>
    <col min="8706" max="8706" width="13.625" style="21" customWidth="1"/>
    <col min="8707" max="8707" width="15.875" style="21" customWidth="1"/>
    <col min="8708" max="8708" width="22" style="21" customWidth="1"/>
    <col min="8709" max="8709" width="16.875" style="21" customWidth="1"/>
    <col min="8710" max="8710" width="18.375" style="21" customWidth="1"/>
    <col min="8711" max="8960" width="8" style="21"/>
    <col min="8961" max="8961" width="19.75" style="21" customWidth="1"/>
    <col min="8962" max="8962" width="13.625" style="21" customWidth="1"/>
    <col min="8963" max="8963" width="15.875" style="21" customWidth="1"/>
    <col min="8964" max="8964" width="22" style="21" customWidth="1"/>
    <col min="8965" max="8965" width="16.875" style="21" customWidth="1"/>
    <col min="8966" max="8966" width="18.375" style="21" customWidth="1"/>
    <col min="8967" max="9216" width="8" style="21"/>
    <col min="9217" max="9217" width="19.75" style="21" customWidth="1"/>
    <col min="9218" max="9218" width="13.625" style="21" customWidth="1"/>
    <col min="9219" max="9219" width="15.875" style="21" customWidth="1"/>
    <col min="9220" max="9220" width="22" style="21" customWidth="1"/>
    <col min="9221" max="9221" width="16.875" style="21" customWidth="1"/>
    <col min="9222" max="9222" width="18.375" style="21" customWidth="1"/>
    <col min="9223" max="9472" width="8" style="21"/>
    <col min="9473" max="9473" width="19.75" style="21" customWidth="1"/>
    <col min="9474" max="9474" width="13.625" style="21" customWidth="1"/>
    <col min="9475" max="9475" width="15.875" style="21" customWidth="1"/>
    <col min="9476" max="9476" width="22" style="21" customWidth="1"/>
    <col min="9477" max="9477" width="16.875" style="21" customWidth="1"/>
    <col min="9478" max="9478" width="18.375" style="21" customWidth="1"/>
    <col min="9479" max="9728" width="8" style="21"/>
    <col min="9729" max="9729" width="19.75" style="21" customWidth="1"/>
    <col min="9730" max="9730" width="13.625" style="21" customWidth="1"/>
    <col min="9731" max="9731" width="15.875" style="21" customWidth="1"/>
    <col min="9732" max="9732" width="22" style="21" customWidth="1"/>
    <col min="9733" max="9733" width="16.875" style="21" customWidth="1"/>
    <col min="9734" max="9734" width="18.375" style="21" customWidth="1"/>
    <col min="9735" max="9984" width="8" style="21"/>
    <col min="9985" max="9985" width="19.75" style="21" customWidth="1"/>
    <col min="9986" max="9986" width="13.625" style="21" customWidth="1"/>
    <col min="9987" max="9987" width="15.875" style="21" customWidth="1"/>
    <col min="9988" max="9988" width="22" style="21" customWidth="1"/>
    <col min="9989" max="9989" width="16.875" style="21" customWidth="1"/>
    <col min="9990" max="9990" width="18.375" style="21" customWidth="1"/>
    <col min="9991" max="10240" width="8" style="21"/>
    <col min="10241" max="10241" width="19.75" style="21" customWidth="1"/>
    <col min="10242" max="10242" width="13.625" style="21" customWidth="1"/>
    <col min="10243" max="10243" width="15.875" style="21" customWidth="1"/>
    <col min="10244" max="10244" width="22" style="21" customWidth="1"/>
    <col min="10245" max="10245" width="16.875" style="21" customWidth="1"/>
    <col min="10246" max="10246" width="18.375" style="21" customWidth="1"/>
    <col min="10247" max="10496" width="8" style="21"/>
    <col min="10497" max="10497" width="19.75" style="21" customWidth="1"/>
    <col min="10498" max="10498" width="13.625" style="21" customWidth="1"/>
    <col min="10499" max="10499" width="15.875" style="21" customWidth="1"/>
    <col min="10500" max="10500" width="22" style="21" customWidth="1"/>
    <col min="10501" max="10501" width="16.875" style="21" customWidth="1"/>
    <col min="10502" max="10502" width="18.375" style="21" customWidth="1"/>
    <col min="10503" max="10752" width="8" style="21"/>
    <col min="10753" max="10753" width="19.75" style="21" customWidth="1"/>
    <col min="10754" max="10754" width="13.625" style="21" customWidth="1"/>
    <col min="10755" max="10755" width="15.875" style="21" customWidth="1"/>
    <col min="10756" max="10756" width="22" style="21" customWidth="1"/>
    <col min="10757" max="10757" width="16.875" style="21" customWidth="1"/>
    <col min="10758" max="10758" width="18.375" style="21" customWidth="1"/>
    <col min="10759" max="11008" width="8" style="21"/>
    <col min="11009" max="11009" width="19.75" style="21" customWidth="1"/>
    <col min="11010" max="11010" width="13.625" style="21" customWidth="1"/>
    <col min="11011" max="11011" width="15.875" style="21" customWidth="1"/>
    <col min="11012" max="11012" width="22" style="21" customWidth="1"/>
    <col min="11013" max="11013" width="16.875" style="21" customWidth="1"/>
    <col min="11014" max="11014" width="18.375" style="21" customWidth="1"/>
    <col min="11015" max="11264" width="8" style="21"/>
    <col min="11265" max="11265" width="19.75" style="21" customWidth="1"/>
    <col min="11266" max="11266" width="13.625" style="21" customWidth="1"/>
    <col min="11267" max="11267" width="15.875" style="21" customWidth="1"/>
    <col min="11268" max="11268" width="22" style="21" customWidth="1"/>
    <col min="11269" max="11269" width="16.875" style="21" customWidth="1"/>
    <col min="11270" max="11270" width="18.375" style="21" customWidth="1"/>
    <col min="11271" max="11520" width="8" style="21"/>
    <col min="11521" max="11521" width="19.75" style="21" customWidth="1"/>
    <col min="11522" max="11522" width="13.625" style="21" customWidth="1"/>
    <col min="11523" max="11523" width="15.875" style="21" customWidth="1"/>
    <col min="11524" max="11524" width="22" style="21" customWidth="1"/>
    <col min="11525" max="11525" width="16.875" style="21" customWidth="1"/>
    <col min="11526" max="11526" width="18.375" style="21" customWidth="1"/>
    <col min="11527" max="11776" width="8" style="21"/>
    <col min="11777" max="11777" width="19.75" style="21" customWidth="1"/>
    <col min="11778" max="11778" width="13.625" style="21" customWidth="1"/>
    <col min="11779" max="11779" width="15.875" style="21" customWidth="1"/>
    <col min="11780" max="11780" width="22" style="21" customWidth="1"/>
    <col min="11781" max="11781" width="16.875" style="21" customWidth="1"/>
    <col min="11782" max="11782" width="18.375" style="21" customWidth="1"/>
    <col min="11783" max="12032" width="8" style="21"/>
    <col min="12033" max="12033" width="19.75" style="21" customWidth="1"/>
    <col min="12034" max="12034" width="13.625" style="21" customWidth="1"/>
    <col min="12035" max="12035" width="15.875" style="21" customWidth="1"/>
    <col min="12036" max="12036" width="22" style="21" customWidth="1"/>
    <col min="12037" max="12037" width="16.875" style="21" customWidth="1"/>
    <col min="12038" max="12038" width="18.375" style="21" customWidth="1"/>
    <col min="12039" max="12288" width="8" style="21"/>
    <col min="12289" max="12289" width="19.75" style="21" customWidth="1"/>
    <col min="12290" max="12290" width="13.625" style="21" customWidth="1"/>
    <col min="12291" max="12291" width="15.875" style="21" customWidth="1"/>
    <col min="12292" max="12292" width="22" style="21" customWidth="1"/>
    <col min="12293" max="12293" width="16.875" style="21" customWidth="1"/>
    <col min="12294" max="12294" width="18.375" style="21" customWidth="1"/>
    <col min="12295" max="12544" width="8" style="21"/>
    <col min="12545" max="12545" width="19.75" style="21" customWidth="1"/>
    <col min="12546" max="12546" width="13.625" style="21" customWidth="1"/>
    <col min="12547" max="12547" width="15.875" style="21" customWidth="1"/>
    <col min="12548" max="12548" width="22" style="21" customWidth="1"/>
    <col min="12549" max="12549" width="16.875" style="21" customWidth="1"/>
    <col min="12550" max="12550" width="18.375" style="21" customWidth="1"/>
    <col min="12551" max="12800" width="8" style="21"/>
    <col min="12801" max="12801" width="19.75" style="21" customWidth="1"/>
    <col min="12802" max="12802" width="13.625" style="21" customWidth="1"/>
    <col min="12803" max="12803" width="15.875" style="21" customWidth="1"/>
    <col min="12804" max="12804" width="22" style="21" customWidth="1"/>
    <col min="12805" max="12805" width="16.875" style="21" customWidth="1"/>
    <col min="12806" max="12806" width="18.375" style="21" customWidth="1"/>
    <col min="12807" max="13056" width="8" style="21"/>
    <col min="13057" max="13057" width="19.75" style="21" customWidth="1"/>
    <col min="13058" max="13058" width="13.625" style="21" customWidth="1"/>
    <col min="13059" max="13059" width="15.875" style="21" customWidth="1"/>
    <col min="13060" max="13060" width="22" style="21" customWidth="1"/>
    <col min="13061" max="13061" width="16.875" style="21" customWidth="1"/>
    <col min="13062" max="13062" width="18.375" style="21" customWidth="1"/>
    <col min="13063" max="13312" width="8" style="21"/>
    <col min="13313" max="13313" width="19.75" style="21" customWidth="1"/>
    <col min="13314" max="13314" width="13.625" style="21" customWidth="1"/>
    <col min="13315" max="13315" width="15.875" style="21" customWidth="1"/>
    <col min="13316" max="13316" width="22" style="21" customWidth="1"/>
    <col min="13317" max="13317" width="16.875" style="21" customWidth="1"/>
    <col min="13318" max="13318" width="18.375" style="21" customWidth="1"/>
    <col min="13319" max="13568" width="8" style="21"/>
    <col min="13569" max="13569" width="19.75" style="21" customWidth="1"/>
    <col min="13570" max="13570" width="13.625" style="21" customWidth="1"/>
    <col min="13571" max="13571" width="15.875" style="21" customWidth="1"/>
    <col min="13572" max="13572" width="22" style="21" customWidth="1"/>
    <col min="13573" max="13573" width="16.875" style="21" customWidth="1"/>
    <col min="13574" max="13574" width="18.375" style="21" customWidth="1"/>
    <col min="13575" max="13824" width="8" style="21"/>
    <col min="13825" max="13825" width="19.75" style="21" customWidth="1"/>
    <col min="13826" max="13826" width="13.625" style="21" customWidth="1"/>
    <col min="13827" max="13827" width="15.875" style="21" customWidth="1"/>
    <col min="13828" max="13828" width="22" style="21" customWidth="1"/>
    <col min="13829" max="13829" width="16.875" style="21" customWidth="1"/>
    <col min="13830" max="13830" width="18.375" style="21" customWidth="1"/>
    <col min="13831" max="14080" width="8" style="21"/>
    <col min="14081" max="14081" width="19.75" style="21" customWidth="1"/>
    <col min="14082" max="14082" width="13.625" style="21" customWidth="1"/>
    <col min="14083" max="14083" width="15.875" style="21" customWidth="1"/>
    <col min="14084" max="14084" width="22" style="21" customWidth="1"/>
    <col min="14085" max="14085" width="16.875" style="21" customWidth="1"/>
    <col min="14086" max="14086" width="18.375" style="21" customWidth="1"/>
    <col min="14087" max="14336" width="8" style="21"/>
    <col min="14337" max="14337" width="19.75" style="21" customWidth="1"/>
    <col min="14338" max="14338" width="13.625" style="21" customWidth="1"/>
    <col min="14339" max="14339" width="15.875" style="21" customWidth="1"/>
    <col min="14340" max="14340" width="22" style="21" customWidth="1"/>
    <col min="14341" max="14341" width="16.875" style="21" customWidth="1"/>
    <col min="14342" max="14342" width="18.375" style="21" customWidth="1"/>
    <col min="14343" max="14592" width="8" style="21"/>
    <col min="14593" max="14593" width="19.75" style="21" customWidth="1"/>
    <col min="14594" max="14594" width="13.625" style="21" customWidth="1"/>
    <col min="14595" max="14595" width="15.875" style="21" customWidth="1"/>
    <col min="14596" max="14596" width="22" style="21" customWidth="1"/>
    <col min="14597" max="14597" width="16.875" style="21" customWidth="1"/>
    <col min="14598" max="14598" width="18.375" style="21" customWidth="1"/>
    <col min="14599" max="14848" width="8" style="21"/>
    <col min="14849" max="14849" width="19.75" style="21" customWidth="1"/>
    <col min="14850" max="14850" width="13.625" style="21" customWidth="1"/>
    <col min="14851" max="14851" width="15.875" style="21" customWidth="1"/>
    <col min="14852" max="14852" width="22" style="21" customWidth="1"/>
    <col min="14853" max="14853" width="16.875" style="21" customWidth="1"/>
    <col min="14854" max="14854" width="18.375" style="21" customWidth="1"/>
    <col min="14855" max="15104" width="8" style="21"/>
    <col min="15105" max="15105" width="19.75" style="21" customWidth="1"/>
    <col min="15106" max="15106" width="13.625" style="21" customWidth="1"/>
    <col min="15107" max="15107" width="15.875" style="21" customWidth="1"/>
    <col min="15108" max="15108" width="22" style="21" customWidth="1"/>
    <col min="15109" max="15109" width="16.875" style="21" customWidth="1"/>
    <col min="15110" max="15110" width="18.375" style="21" customWidth="1"/>
    <col min="15111" max="15360" width="8" style="21"/>
    <col min="15361" max="15361" width="19.75" style="21" customWidth="1"/>
    <col min="15362" max="15362" width="13.625" style="21" customWidth="1"/>
    <col min="15363" max="15363" width="15.875" style="21" customWidth="1"/>
    <col min="15364" max="15364" width="22" style="21" customWidth="1"/>
    <col min="15365" max="15365" width="16.875" style="21" customWidth="1"/>
    <col min="15366" max="15366" width="18.375" style="21" customWidth="1"/>
    <col min="15367" max="15616" width="8" style="21"/>
    <col min="15617" max="15617" width="19.75" style="21" customWidth="1"/>
    <col min="15618" max="15618" width="13.625" style="21" customWidth="1"/>
    <col min="15619" max="15619" width="15.875" style="21" customWidth="1"/>
    <col min="15620" max="15620" width="22" style="21" customWidth="1"/>
    <col min="15621" max="15621" width="16.875" style="21" customWidth="1"/>
    <col min="15622" max="15622" width="18.375" style="21" customWidth="1"/>
    <col min="15623" max="15872" width="8" style="21"/>
    <col min="15873" max="15873" width="19.75" style="21" customWidth="1"/>
    <col min="15874" max="15874" width="13.625" style="21" customWidth="1"/>
    <col min="15875" max="15875" width="15.875" style="21" customWidth="1"/>
    <col min="15876" max="15876" width="22" style="21" customWidth="1"/>
    <col min="15877" max="15877" width="16.875" style="21" customWidth="1"/>
    <col min="15878" max="15878" width="18.375" style="21" customWidth="1"/>
    <col min="15879" max="16128" width="8" style="21"/>
    <col min="16129" max="16129" width="19.75" style="21" customWidth="1"/>
    <col min="16130" max="16130" width="13.625" style="21" customWidth="1"/>
    <col min="16131" max="16131" width="15.875" style="21" customWidth="1"/>
    <col min="16132" max="16132" width="22" style="21" customWidth="1"/>
    <col min="16133" max="16133" width="16.875" style="21" customWidth="1"/>
    <col min="16134" max="16134" width="18.375" style="21" customWidth="1"/>
    <col min="16135" max="16384" width="8" style="21"/>
  </cols>
  <sheetData>
    <row r="1" spans="1:10" ht="33.75" x14ac:dyDescent="0.5">
      <c r="A1" s="90" t="s">
        <v>466</v>
      </c>
      <c r="B1" s="90"/>
      <c r="C1" s="90"/>
      <c r="D1" s="90"/>
      <c r="E1" s="90"/>
      <c r="F1" s="41"/>
      <c r="G1" s="41"/>
      <c r="H1" s="41"/>
      <c r="I1" s="41"/>
      <c r="J1" s="20"/>
    </row>
    <row r="2" spans="1:10" ht="14.25" customHeight="1" x14ac:dyDescent="0.5">
      <c r="A2" s="68"/>
      <c r="B2" s="68"/>
      <c r="C2" s="68"/>
      <c r="D2" s="68"/>
      <c r="E2" s="68"/>
      <c r="F2" s="68"/>
      <c r="G2" s="68"/>
      <c r="H2" s="68"/>
      <c r="I2" s="68"/>
      <c r="J2" s="20"/>
    </row>
    <row r="3" spans="1:10" ht="30.75" customHeight="1" x14ac:dyDescent="0.35">
      <c r="A3" s="85" t="s">
        <v>435</v>
      </c>
      <c r="B3" s="85"/>
      <c r="C3" s="85"/>
      <c r="D3" s="85"/>
      <c r="E3" s="85"/>
      <c r="F3" s="85"/>
      <c r="G3" s="22"/>
      <c r="H3" s="22"/>
      <c r="I3" s="22"/>
      <c r="J3" s="22"/>
    </row>
    <row r="4" spans="1:10" ht="20.25" x14ac:dyDescent="0.3">
      <c r="A4" s="23" t="s">
        <v>436</v>
      </c>
      <c r="B4" s="23" t="s">
        <v>437</v>
      </c>
      <c r="C4" s="24" t="s">
        <v>438</v>
      </c>
    </row>
    <row r="5" spans="1:10" ht="46.5" x14ac:dyDescent="0.35">
      <c r="A5" s="25" t="s">
        <v>439</v>
      </c>
      <c r="B5" s="26" t="s">
        <v>440</v>
      </c>
      <c r="C5" s="27"/>
    </row>
    <row r="6" spans="1:10" ht="20.25" x14ac:dyDescent="0.3">
      <c r="A6" s="28" t="s">
        <v>441</v>
      </c>
      <c r="B6" s="71">
        <v>1</v>
      </c>
      <c r="C6" s="27">
        <f>B6/B10*100</f>
        <v>0.46728971962616817</v>
      </c>
    </row>
    <row r="7" spans="1:10" ht="20.25" x14ac:dyDescent="0.3">
      <c r="A7" s="29" t="s">
        <v>442</v>
      </c>
      <c r="B7" s="30">
        <v>211</v>
      </c>
      <c r="C7" s="24">
        <f>B7/B10*100</f>
        <v>98.598130841121502</v>
      </c>
    </row>
    <row r="8" spans="1:10" ht="37.5" x14ac:dyDescent="0.3">
      <c r="A8" s="72" t="s">
        <v>443</v>
      </c>
      <c r="B8" s="30">
        <v>2</v>
      </c>
      <c r="C8" s="27">
        <f>B8/B10*100</f>
        <v>0.93457943925233633</v>
      </c>
    </row>
    <row r="9" spans="1:10" ht="20.25" x14ac:dyDescent="0.3">
      <c r="A9" s="29" t="s">
        <v>444</v>
      </c>
      <c r="B9" s="23"/>
      <c r="C9" s="27"/>
    </row>
    <row r="10" spans="1:10" ht="20.25" x14ac:dyDescent="0.3">
      <c r="A10" s="23" t="s">
        <v>445</v>
      </c>
      <c r="B10" s="30">
        <v>214</v>
      </c>
      <c r="C10" s="24">
        <f>SUM(C6:C9)</f>
        <v>100</v>
      </c>
    </row>
    <row r="39" spans="1:6" ht="15.75" customHeight="1" x14ac:dyDescent="0.25"/>
    <row r="46" spans="1:6" ht="34.5" customHeight="1" x14ac:dyDescent="0.25"/>
    <row r="47" spans="1:6" ht="20.25" x14ac:dyDescent="0.3">
      <c r="A47" s="86" t="s">
        <v>446</v>
      </c>
      <c r="B47" s="87"/>
      <c r="C47" s="87"/>
      <c r="D47" s="87"/>
      <c r="E47" s="87"/>
      <c r="F47" s="87"/>
    </row>
    <row r="48" spans="1:6" ht="37.5" x14ac:dyDescent="0.25">
      <c r="A48" s="7" t="s">
        <v>447</v>
      </c>
      <c r="B48" s="88" t="s">
        <v>441</v>
      </c>
      <c r="C48" s="89"/>
      <c r="D48" s="5" t="s">
        <v>443</v>
      </c>
      <c r="E48" s="7" t="s">
        <v>442</v>
      </c>
      <c r="F48" s="5" t="s">
        <v>445</v>
      </c>
    </row>
    <row r="49" spans="1:6" ht="20.25" x14ac:dyDescent="0.3">
      <c r="A49" s="23" t="s">
        <v>448</v>
      </c>
      <c r="B49" s="83"/>
      <c r="C49" s="84"/>
      <c r="D49" s="23"/>
      <c r="E49" s="23">
        <v>17</v>
      </c>
      <c r="F49" s="23">
        <v>17</v>
      </c>
    </row>
    <row r="50" spans="1:6" ht="20.25" x14ac:dyDescent="0.3">
      <c r="A50" s="23" t="s">
        <v>449</v>
      </c>
      <c r="B50" s="83"/>
      <c r="C50" s="84"/>
      <c r="D50" s="23"/>
      <c r="E50" s="23">
        <v>30</v>
      </c>
      <c r="F50" s="23">
        <v>30</v>
      </c>
    </row>
    <row r="51" spans="1:6" ht="20.25" x14ac:dyDescent="0.3">
      <c r="A51" s="23" t="s">
        <v>450</v>
      </c>
      <c r="B51" s="83"/>
      <c r="C51" s="84"/>
      <c r="D51" s="23"/>
      <c r="E51" s="23">
        <v>33</v>
      </c>
      <c r="F51" s="23">
        <v>33</v>
      </c>
    </row>
    <row r="52" spans="1:6" ht="20.25" x14ac:dyDescent="0.3">
      <c r="A52" s="23" t="s">
        <v>451</v>
      </c>
      <c r="B52" s="83"/>
      <c r="C52" s="84"/>
      <c r="D52" s="23"/>
      <c r="E52" s="23">
        <v>11</v>
      </c>
      <c r="F52" s="23">
        <v>11</v>
      </c>
    </row>
    <row r="53" spans="1:6" ht="20.25" x14ac:dyDescent="0.3">
      <c r="A53" s="23" t="s">
        <v>452</v>
      </c>
      <c r="B53" s="83"/>
      <c r="C53" s="84"/>
      <c r="D53" s="23">
        <v>1</v>
      </c>
      <c r="E53" s="23">
        <v>20</v>
      </c>
      <c r="F53" s="23">
        <v>21</v>
      </c>
    </row>
    <row r="54" spans="1:6" ht="20.25" x14ac:dyDescent="0.3">
      <c r="A54" s="23" t="s">
        <v>453</v>
      </c>
      <c r="B54" s="83"/>
      <c r="C54" s="84"/>
      <c r="D54" s="23"/>
      <c r="E54" s="23">
        <v>12</v>
      </c>
      <c r="F54" s="23">
        <v>12</v>
      </c>
    </row>
    <row r="55" spans="1:6" ht="20.25" x14ac:dyDescent="0.3">
      <c r="A55" s="23" t="s">
        <v>454</v>
      </c>
      <c r="B55" s="81">
        <v>1</v>
      </c>
      <c r="C55" s="82"/>
      <c r="D55" s="23"/>
      <c r="E55" s="23">
        <v>7</v>
      </c>
      <c r="F55" s="23">
        <v>8</v>
      </c>
    </row>
    <row r="56" spans="1:6" ht="20.25" x14ac:dyDescent="0.3">
      <c r="A56" s="23" t="s">
        <v>455</v>
      </c>
      <c r="B56" s="83"/>
      <c r="C56" s="84"/>
      <c r="D56" s="23">
        <v>1</v>
      </c>
      <c r="E56" s="23">
        <v>1</v>
      </c>
      <c r="F56" s="23">
        <v>2</v>
      </c>
    </row>
    <row r="57" spans="1:6" ht="20.25" x14ac:dyDescent="0.3">
      <c r="A57" s="23" t="s">
        <v>456</v>
      </c>
      <c r="B57" s="83"/>
      <c r="C57" s="84"/>
      <c r="D57" s="23"/>
      <c r="E57" s="23">
        <v>23</v>
      </c>
      <c r="F57" s="23">
        <v>23</v>
      </c>
    </row>
    <row r="58" spans="1:6" ht="20.25" x14ac:dyDescent="0.3">
      <c r="A58" s="23" t="s">
        <v>457</v>
      </c>
      <c r="B58" s="83"/>
      <c r="C58" s="84"/>
      <c r="D58" s="23"/>
      <c r="E58" s="23">
        <v>14</v>
      </c>
      <c r="F58" s="23">
        <v>14</v>
      </c>
    </row>
    <row r="59" spans="1:6" ht="20.25" x14ac:dyDescent="0.3">
      <c r="A59" s="23" t="s">
        <v>458</v>
      </c>
      <c r="B59" s="83"/>
      <c r="C59" s="84"/>
      <c r="D59" s="23"/>
      <c r="E59" s="23">
        <v>8</v>
      </c>
      <c r="F59" s="23">
        <v>8</v>
      </c>
    </row>
    <row r="60" spans="1:6" ht="20.25" x14ac:dyDescent="0.3">
      <c r="A60" s="23" t="s">
        <v>459</v>
      </c>
      <c r="B60" s="83"/>
      <c r="C60" s="84"/>
      <c r="D60" s="23"/>
      <c r="E60" s="23">
        <v>35</v>
      </c>
      <c r="F60" s="23">
        <v>35</v>
      </c>
    </row>
    <row r="61" spans="1:6" ht="20.25" x14ac:dyDescent="0.3">
      <c r="A61" s="23" t="s">
        <v>445</v>
      </c>
      <c r="B61" s="81">
        <f>SUM(B55:B60)</f>
        <v>1</v>
      </c>
      <c r="C61" s="82"/>
      <c r="D61" s="23">
        <f>SUM(D49:D60)</f>
        <v>2</v>
      </c>
      <c r="E61" s="23">
        <f>SUM(E49:E60)</f>
        <v>211</v>
      </c>
      <c r="F61" s="23">
        <f>SUM(F49:F60)</f>
        <v>214</v>
      </c>
    </row>
    <row r="62" spans="1:6" ht="30" customHeight="1" x14ac:dyDescent="0.3">
      <c r="A62" s="73" t="s">
        <v>467</v>
      </c>
      <c r="B62" s="73"/>
      <c r="C62" s="73"/>
      <c r="D62" s="73"/>
      <c r="E62" s="73"/>
      <c r="F62" s="74"/>
    </row>
    <row r="63" spans="1:6" ht="20.25" x14ac:dyDescent="0.3">
      <c r="A63" s="75" t="s">
        <v>436</v>
      </c>
      <c r="B63" s="75"/>
      <c r="C63" s="75"/>
      <c r="D63" s="81" t="s">
        <v>460</v>
      </c>
      <c r="E63" s="82"/>
      <c r="F63" s="23" t="s">
        <v>438</v>
      </c>
    </row>
    <row r="64" spans="1:6" ht="20.25" x14ac:dyDescent="0.3">
      <c r="A64" s="79" t="s">
        <v>461</v>
      </c>
      <c r="B64" s="79"/>
      <c r="C64" s="79"/>
      <c r="D64" s="80">
        <f>' เม.ย.68'!P14</f>
        <v>4389600</v>
      </c>
      <c r="E64" s="75"/>
      <c r="F64" s="27">
        <f>D64/D67*100</f>
        <v>13.118484577143748</v>
      </c>
    </row>
    <row r="65" spans="1:9" ht="20.25" x14ac:dyDescent="0.3">
      <c r="A65" s="79" t="s">
        <v>462</v>
      </c>
      <c r="B65" s="79"/>
      <c r="C65" s="79"/>
      <c r="D65" s="77">
        <f>'ต.ค 67'!M20+พ.ย.67!N7+'ธ.ค 67'!N7+'ม.ค 68'!M8+'ก.พ 68'!N7+'มี.ค 68'!M8+' เม.ย.68'!N7+' พ.ค 68'!D7+' พ.ค 68'!D8+' มิ.ย 68'!M9+'ก.ค 68'!M9+'ส.ค 68'!N8+'ก.ย 68'!N9</f>
        <v>25062582</v>
      </c>
      <c r="E65" s="77"/>
      <c r="F65" s="24">
        <f>D65/D67*100</f>
        <v>74.900468250045677</v>
      </c>
    </row>
    <row r="66" spans="1:9" ht="20.25" x14ac:dyDescent="0.3">
      <c r="A66" s="79" t="s">
        <v>463</v>
      </c>
      <c r="B66" s="79"/>
      <c r="C66" s="79"/>
      <c r="D66" s="77">
        <f>'ก.พ 68'!D14+' พ.ค 68'!D8</f>
        <v>4009000</v>
      </c>
      <c r="E66" s="77"/>
      <c r="F66" s="24">
        <f>D66/D67*100</f>
        <v>11.981047172810571</v>
      </c>
    </row>
    <row r="67" spans="1:9" ht="20.25" x14ac:dyDescent="0.3">
      <c r="A67" s="75" t="s">
        <v>445</v>
      </c>
      <c r="B67" s="76"/>
      <c r="C67" s="76"/>
      <c r="D67" s="77">
        <f>SUM(D64:D66)</f>
        <v>33461182</v>
      </c>
      <c r="E67" s="77"/>
      <c r="F67" s="24">
        <f>SUM(F64:F66)</f>
        <v>100</v>
      </c>
    </row>
    <row r="70" spans="1:9" ht="39" customHeight="1" x14ac:dyDescent="0.25"/>
    <row r="71" spans="1:9" ht="20.25" hidden="1" x14ac:dyDescent="0.3">
      <c r="G71" s="22"/>
      <c r="H71" s="22"/>
      <c r="I71" s="22"/>
    </row>
    <row r="72" spans="1:9" ht="23.25" x14ac:dyDescent="0.35">
      <c r="A72" s="78" t="s">
        <v>464</v>
      </c>
      <c r="B72" s="78"/>
      <c r="C72" s="78"/>
      <c r="D72" s="78"/>
      <c r="E72" s="78"/>
      <c r="F72" s="31"/>
      <c r="G72" s="22"/>
      <c r="H72" s="22"/>
      <c r="I72" s="22"/>
    </row>
    <row r="73" spans="1:9" ht="20.25" x14ac:dyDescent="0.3">
      <c r="A73" s="22"/>
      <c r="B73" s="22"/>
      <c r="C73" s="22"/>
      <c r="D73" s="22"/>
      <c r="E73" s="32"/>
      <c r="F73" s="31"/>
      <c r="G73" s="22"/>
      <c r="H73" s="22"/>
      <c r="I73" s="22"/>
    </row>
    <row r="74" spans="1:9" ht="20.25" x14ac:dyDescent="0.3">
      <c r="A74" s="22"/>
      <c r="B74" s="22"/>
      <c r="C74" s="22"/>
      <c r="D74" s="22"/>
      <c r="E74" s="32"/>
      <c r="F74" s="31"/>
      <c r="G74" s="22"/>
      <c r="H74" s="22"/>
      <c r="I74" s="22"/>
    </row>
    <row r="75" spans="1:9" ht="20.25" x14ac:dyDescent="0.3">
      <c r="A75" s="22"/>
      <c r="B75" s="22"/>
      <c r="C75" s="22"/>
      <c r="D75" s="22"/>
      <c r="E75" s="32"/>
      <c r="F75" s="31"/>
      <c r="G75" s="22"/>
      <c r="H75" s="22"/>
      <c r="I75" s="22"/>
    </row>
    <row r="76" spans="1:9" ht="20.25" x14ac:dyDescent="0.3">
      <c r="A76" s="22"/>
      <c r="B76" s="22"/>
      <c r="C76" s="22"/>
      <c r="D76" s="22"/>
      <c r="E76" s="32"/>
      <c r="F76" s="31"/>
      <c r="G76" s="22"/>
      <c r="H76" s="22"/>
      <c r="I76" s="22"/>
    </row>
    <row r="77" spans="1:9" ht="20.25" x14ac:dyDescent="0.3">
      <c r="A77" s="22"/>
      <c r="B77" s="22"/>
      <c r="C77" s="22"/>
      <c r="D77" s="22"/>
      <c r="E77" s="32"/>
      <c r="F77" s="31"/>
      <c r="G77" s="22"/>
      <c r="H77" s="22"/>
      <c r="I77" s="22"/>
    </row>
    <row r="78" spans="1:9" ht="20.25" x14ac:dyDescent="0.3">
      <c r="A78" s="22"/>
      <c r="B78" s="22"/>
      <c r="C78" s="22"/>
      <c r="D78" s="22"/>
      <c r="E78" s="32"/>
      <c r="F78" s="31"/>
      <c r="G78" s="22"/>
      <c r="H78" s="22"/>
      <c r="I78" s="22"/>
    </row>
    <row r="79" spans="1:9" ht="20.25" x14ac:dyDescent="0.3">
      <c r="A79" s="22"/>
      <c r="B79" s="22"/>
      <c r="C79" s="22"/>
      <c r="D79" s="22"/>
      <c r="E79" s="32"/>
      <c r="F79" s="31"/>
      <c r="G79" s="22"/>
      <c r="H79" s="22"/>
      <c r="I79" s="22"/>
    </row>
    <row r="80" spans="1:9" ht="20.25" x14ac:dyDescent="0.3">
      <c r="A80" s="22"/>
      <c r="B80" s="22"/>
      <c r="C80" s="22"/>
      <c r="D80" s="22"/>
      <c r="E80" s="32"/>
      <c r="F80" s="31"/>
      <c r="G80" s="22"/>
      <c r="H80" s="22"/>
      <c r="I80" s="22"/>
    </row>
    <row r="81" spans="1:9" ht="31.5" customHeight="1" x14ac:dyDescent="0.3">
      <c r="A81" s="22"/>
      <c r="B81" s="22"/>
      <c r="C81" s="22"/>
      <c r="D81" s="22"/>
      <c r="E81" s="32"/>
      <c r="F81" s="31"/>
      <c r="G81" s="22"/>
      <c r="H81" s="22"/>
      <c r="I81" s="22"/>
    </row>
    <row r="82" spans="1:9" ht="23.25" x14ac:dyDescent="0.35">
      <c r="A82" s="78" t="s">
        <v>465</v>
      </c>
      <c r="B82" s="78"/>
      <c r="C82" s="78"/>
      <c r="D82" s="78"/>
      <c r="E82" s="78"/>
      <c r="F82" s="31"/>
      <c r="G82" s="22"/>
      <c r="H82" s="22"/>
      <c r="I82" s="22"/>
    </row>
    <row r="83" spans="1:9" ht="20.25" x14ac:dyDescent="0.3">
      <c r="A83" s="22"/>
      <c r="B83" s="22"/>
      <c r="C83" s="22"/>
      <c r="D83" s="22"/>
      <c r="E83" s="32"/>
      <c r="F83" s="31"/>
      <c r="G83" s="22"/>
      <c r="H83" s="22"/>
      <c r="I83" s="22"/>
    </row>
    <row r="84" spans="1:9" ht="20.25" x14ac:dyDescent="0.3">
      <c r="A84" s="22"/>
      <c r="B84" s="22"/>
      <c r="C84" s="22"/>
      <c r="D84" s="22"/>
      <c r="E84" s="32"/>
      <c r="F84" s="31"/>
      <c r="G84" s="22"/>
      <c r="H84" s="22"/>
      <c r="I84" s="22"/>
    </row>
    <row r="85" spans="1:9" ht="20.25" x14ac:dyDescent="0.3">
      <c r="A85" s="22"/>
      <c r="B85" s="22"/>
      <c r="C85" s="22"/>
      <c r="D85" s="22"/>
      <c r="E85" s="32"/>
      <c r="F85" s="31"/>
      <c r="G85" s="22"/>
      <c r="H85" s="22"/>
      <c r="I85" s="22"/>
    </row>
    <row r="86" spans="1:9" ht="20.25" x14ac:dyDescent="0.3">
      <c r="A86" s="22"/>
      <c r="B86" s="22"/>
      <c r="C86" s="22"/>
      <c r="D86" s="22"/>
      <c r="E86" s="32"/>
      <c r="F86" s="31"/>
      <c r="G86" s="22"/>
      <c r="H86" s="22"/>
      <c r="I86" s="22"/>
    </row>
    <row r="87" spans="1:9" ht="20.25" x14ac:dyDescent="0.3">
      <c r="A87" s="22"/>
      <c r="B87" s="22"/>
      <c r="C87" s="22"/>
      <c r="D87" s="22"/>
      <c r="E87" s="32"/>
      <c r="F87" s="31"/>
      <c r="G87" s="22"/>
      <c r="H87" s="22"/>
      <c r="I87" s="22"/>
    </row>
    <row r="88" spans="1:9" ht="20.25" x14ac:dyDescent="0.3">
      <c r="A88" s="22"/>
      <c r="B88" s="22"/>
      <c r="C88" s="22"/>
      <c r="D88" s="22"/>
      <c r="E88" s="32"/>
      <c r="F88" s="31"/>
      <c r="G88" s="22"/>
      <c r="H88" s="22"/>
      <c r="I88" s="22"/>
    </row>
    <row r="89" spans="1:9" ht="20.25" x14ac:dyDescent="0.3">
      <c r="A89" s="22"/>
      <c r="B89" s="22"/>
      <c r="C89" s="22"/>
      <c r="D89" s="22"/>
      <c r="E89" s="32"/>
      <c r="F89" s="31"/>
      <c r="G89" s="22"/>
      <c r="H89" s="22"/>
      <c r="I89" s="22"/>
    </row>
    <row r="90" spans="1:9" ht="20.25" x14ac:dyDescent="0.3">
      <c r="A90" s="22"/>
      <c r="B90" s="22"/>
      <c r="C90" s="22"/>
      <c r="D90" s="22"/>
      <c r="E90" s="32"/>
      <c r="F90" s="31"/>
      <c r="G90" s="22"/>
      <c r="H90" s="22"/>
      <c r="I90" s="22"/>
    </row>
    <row r="91" spans="1:9" ht="20.25" x14ac:dyDescent="0.3">
      <c r="A91" s="22"/>
      <c r="B91" s="22"/>
      <c r="C91" s="22"/>
      <c r="D91" s="22"/>
      <c r="E91" s="32"/>
      <c r="F91" s="31"/>
      <c r="G91" s="22"/>
      <c r="H91" s="22"/>
      <c r="I91" s="22"/>
    </row>
    <row r="92" spans="1:9" ht="20.25" x14ac:dyDescent="0.3">
      <c r="A92" s="22"/>
      <c r="B92" s="22"/>
      <c r="C92" s="22"/>
      <c r="D92" s="22"/>
      <c r="E92" s="32"/>
      <c r="F92" s="31"/>
    </row>
  </sheetData>
  <mergeCells count="29">
    <mergeCell ref="A1:E1"/>
    <mergeCell ref="B51:C51"/>
    <mergeCell ref="A3:F3"/>
    <mergeCell ref="A47:F47"/>
    <mergeCell ref="B48:C48"/>
    <mergeCell ref="B49:C49"/>
    <mergeCell ref="B50:C50"/>
    <mergeCell ref="A63:C63"/>
    <mergeCell ref="D63:E63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A67:C67"/>
    <mergeCell ref="D67:E67"/>
    <mergeCell ref="A72:E72"/>
    <mergeCell ref="A82:E82"/>
    <mergeCell ref="A64:C64"/>
    <mergeCell ref="D64:E64"/>
    <mergeCell ref="A65:C65"/>
    <mergeCell ref="D65:E65"/>
    <mergeCell ref="A66:C66"/>
    <mergeCell ref="D66:E66"/>
  </mergeCells>
  <pageMargins left="0.41" right="0.17" top="0.41" bottom="0.25" header="0.3" footer="0.17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0E295-2A36-4EF7-A715-33153EAB6667}">
  <dimension ref="A1:M32"/>
  <sheetViews>
    <sheetView topLeftCell="A4" workbookViewId="0">
      <selection activeCell="M10" sqref="M10"/>
    </sheetView>
  </sheetViews>
  <sheetFormatPr defaultRowHeight="14.25" x14ac:dyDescent="0.2"/>
  <cols>
    <col min="1" max="1" width="7.25" customWidth="1"/>
    <col min="2" max="2" width="16.125" style="59" customWidth="1"/>
    <col min="3" max="3" width="11.625" customWidth="1"/>
    <col min="4" max="4" width="12" customWidth="1"/>
    <col min="5" max="5" width="12.5" customWidth="1"/>
    <col min="6" max="6" width="15.5" customWidth="1"/>
    <col min="7" max="7" width="12.5" customWidth="1"/>
    <col min="8" max="8" width="11.625" customWidth="1"/>
    <col min="9" max="9" width="10.75" customWidth="1"/>
    <col min="10" max="10" width="11.5" customWidth="1"/>
    <col min="11" max="11" width="11" customWidth="1"/>
    <col min="13" max="13" width="11.75" bestFit="1" customWidth="1"/>
  </cols>
  <sheetData>
    <row r="1" spans="1:13" ht="18.75" x14ac:dyDescent="0.3">
      <c r="A1" s="1"/>
      <c r="B1" s="15"/>
      <c r="C1" s="2"/>
      <c r="D1" s="2"/>
      <c r="E1" s="3"/>
      <c r="F1" s="1"/>
      <c r="G1" s="2"/>
      <c r="H1" s="1"/>
      <c r="I1" s="1"/>
      <c r="J1" s="1"/>
      <c r="K1" s="33" t="s">
        <v>0</v>
      </c>
    </row>
    <row r="2" spans="1:13" ht="18.75" x14ac:dyDescent="0.3">
      <c r="A2" s="93" t="s">
        <v>468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3" ht="18.75" x14ac:dyDescent="0.3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3" ht="18.75" x14ac:dyDescent="0.2">
      <c r="A4" s="94" t="s">
        <v>557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3" ht="60.75" customHeight="1" x14ac:dyDescent="0.2">
      <c r="A5" s="99" t="s">
        <v>2</v>
      </c>
      <c r="B5" s="108" t="s">
        <v>3</v>
      </c>
      <c r="C5" s="101" t="s">
        <v>4</v>
      </c>
      <c r="D5" s="103" t="s">
        <v>5</v>
      </c>
      <c r="E5" s="99" t="s">
        <v>6</v>
      </c>
      <c r="F5" s="105" t="s">
        <v>7</v>
      </c>
      <c r="G5" s="106"/>
      <c r="H5" s="95" t="s">
        <v>8</v>
      </c>
      <c r="I5" s="95"/>
      <c r="J5" s="95" t="s">
        <v>9</v>
      </c>
      <c r="K5" s="95" t="s">
        <v>10</v>
      </c>
    </row>
    <row r="6" spans="1:13" ht="37.5" x14ac:dyDescent="0.2">
      <c r="A6" s="100"/>
      <c r="B6" s="109"/>
      <c r="C6" s="102"/>
      <c r="D6" s="104"/>
      <c r="E6" s="100"/>
      <c r="F6" s="7" t="s">
        <v>11</v>
      </c>
      <c r="G6" s="6" t="s">
        <v>12</v>
      </c>
      <c r="H6" s="5" t="s">
        <v>13</v>
      </c>
      <c r="I6" s="5" t="s">
        <v>14</v>
      </c>
      <c r="J6" s="95"/>
      <c r="K6" s="95"/>
    </row>
    <row r="7" spans="1:13" ht="56.25" x14ac:dyDescent="0.2">
      <c r="A7" s="53">
        <v>1</v>
      </c>
      <c r="B7" s="56" t="s">
        <v>503</v>
      </c>
      <c r="C7" s="55">
        <v>81111.78</v>
      </c>
      <c r="D7" s="55">
        <v>81111.78</v>
      </c>
      <c r="E7" s="54" t="s">
        <v>15</v>
      </c>
      <c r="F7" s="54" t="s">
        <v>504</v>
      </c>
      <c r="G7" s="55">
        <v>81111.78</v>
      </c>
      <c r="H7" s="54" t="s">
        <v>504</v>
      </c>
      <c r="I7" s="55">
        <v>81111.78</v>
      </c>
      <c r="J7" s="54" t="s">
        <v>497</v>
      </c>
      <c r="K7" s="57" t="s">
        <v>505</v>
      </c>
    </row>
    <row r="8" spans="1:13" ht="56.25" x14ac:dyDescent="0.2">
      <c r="A8" s="53">
        <v>2</v>
      </c>
      <c r="B8" s="56" t="s">
        <v>506</v>
      </c>
      <c r="C8" s="55">
        <v>8011.04</v>
      </c>
      <c r="D8" s="55">
        <v>8011.04</v>
      </c>
      <c r="E8" s="54" t="s">
        <v>15</v>
      </c>
      <c r="F8" s="54" t="s">
        <v>504</v>
      </c>
      <c r="G8" s="55">
        <v>8011.04</v>
      </c>
      <c r="H8" s="54" t="s">
        <v>504</v>
      </c>
      <c r="I8" s="55">
        <v>8011.04</v>
      </c>
      <c r="J8" s="54" t="s">
        <v>497</v>
      </c>
      <c r="K8" s="57" t="s">
        <v>507</v>
      </c>
    </row>
    <row r="9" spans="1:13" ht="56.25" x14ac:dyDescent="0.2">
      <c r="A9" s="53">
        <v>3</v>
      </c>
      <c r="B9" s="56" t="s">
        <v>508</v>
      </c>
      <c r="C9" s="55">
        <v>9012.42</v>
      </c>
      <c r="D9" s="55">
        <v>9012.42</v>
      </c>
      <c r="E9" s="54" t="s">
        <v>15</v>
      </c>
      <c r="F9" s="54" t="s">
        <v>504</v>
      </c>
      <c r="G9" s="55">
        <v>9012.42</v>
      </c>
      <c r="H9" s="54" t="s">
        <v>504</v>
      </c>
      <c r="I9" s="55">
        <v>9012.42</v>
      </c>
      <c r="J9" s="54" t="s">
        <v>497</v>
      </c>
      <c r="K9" s="57" t="s">
        <v>509</v>
      </c>
      <c r="M9" s="70">
        <f>D7+D8+D9+D10+D11+D12+D13+D14+D15+D16+D17+D18+D19+D20+D21+D22+D23+D24+D25+D26+D27+D28+D29</f>
        <v>3755309.52</v>
      </c>
    </row>
    <row r="10" spans="1:13" ht="75" x14ac:dyDescent="0.2">
      <c r="A10" s="53">
        <v>4</v>
      </c>
      <c r="B10" s="56" t="s">
        <v>510</v>
      </c>
      <c r="C10" s="55">
        <v>23031.74</v>
      </c>
      <c r="D10" s="55">
        <v>23031.74</v>
      </c>
      <c r="E10" s="54" t="s">
        <v>15</v>
      </c>
      <c r="F10" s="54" t="s">
        <v>504</v>
      </c>
      <c r="G10" s="55">
        <v>23031.74</v>
      </c>
      <c r="H10" s="54" t="s">
        <v>504</v>
      </c>
      <c r="I10" s="55">
        <v>23031.74</v>
      </c>
      <c r="J10" s="54" t="s">
        <v>497</v>
      </c>
      <c r="K10" s="57" t="s">
        <v>511</v>
      </c>
    </row>
    <row r="11" spans="1:13" ht="75" x14ac:dyDescent="0.2">
      <c r="A11" s="53">
        <v>5</v>
      </c>
      <c r="B11" s="58" t="s">
        <v>512</v>
      </c>
      <c r="C11" s="55">
        <v>96132.479999999996</v>
      </c>
      <c r="D11" s="55">
        <v>96132.479999999996</v>
      </c>
      <c r="E11" s="54" t="s">
        <v>15</v>
      </c>
      <c r="F11" s="54" t="s">
        <v>504</v>
      </c>
      <c r="G11" s="55">
        <v>96132.479999999996</v>
      </c>
      <c r="H11" s="54" t="s">
        <v>504</v>
      </c>
      <c r="I11" s="55">
        <v>96132.479999999996</v>
      </c>
      <c r="J11" s="54" t="s">
        <v>497</v>
      </c>
      <c r="K11" s="57" t="s">
        <v>513</v>
      </c>
    </row>
    <row r="12" spans="1:13" ht="75" x14ac:dyDescent="0.2">
      <c r="A12" s="53">
        <v>6</v>
      </c>
      <c r="B12" s="56" t="s">
        <v>514</v>
      </c>
      <c r="C12" s="55">
        <v>160220.79999999999</v>
      </c>
      <c r="D12" s="55">
        <v>160220.79999999999</v>
      </c>
      <c r="E12" s="54" t="s">
        <v>15</v>
      </c>
      <c r="F12" s="54" t="s">
        <v>515</v>
      </c>
      <c r="G12" s="55">
        <v>160220.79999999999</v>
      </c>
      <c r="H12" s="54" t="s">
        <v>504</v>
      </c>
      <c r="I12" s="55">
        <v>160220.79999999999</v>
      </c>
      <c r="J12" s="54" t="s">
        <v>497</v>
      </c>
      <c r="K12" s="54" t="s">
        <v>516</v>
      </c>
    </row>
    <row r="13" spans="1:13" ht="75" x14ac:dyDescent="0.2">
      <c r="A13" s="53">
        <v>7</v>
      </c>
      <c r="B13" s="58" t="s">
        <v>517</v>
      </c>
      <c r="C13" s="55">
        <v>105144.9</v>
      </c>
      <c r="D13" s="55">
        <v>105144.9</v>
      </c>
      <c r="E13" s="54" t="s">
        <v>15</v>
      </c>
      <c r="F13" s="54" t="s">
        <v>504</v>
      </c>
      <c r="G13" s="55">
        <v>105144.9</v>
      </c>
      <c r="H13" s="54" t="s">
        <v>504</v>
      </c>
      <c r="I13" s="55">
        <v>105144.9</v>
      </c>
      <c r="J13" s="54" t="s">
        <v>497</v>
      </c>
      <c r="K13" s="54" t="s">
        <v>518</v>
      </c>
    </row>
    <row r="14" spans="1:13" ht="75" x14ac:dyDescent="0.2">
      <c r="A14" s="53">
        <v>8</v>
      </c>
      <c r="B14" s="56" t="s">
        <v>519</v>
      </c>
      <c r="C14" s="55">
        <v>111153.18</v>
      </c>
      <c r="D14" s="55">
        <v>111153.18</v>
      </c>
      <c r="E14" s="54" t="s">
        <v>15</v>
      </c>
      <c r="F14" s="54" t="s">
        <v>504</v>
      </c>
      <c r="G14" s="55">
        <v>111153.18</v>
      </c>
      <c r="H14" s="54" t="s">
        <v>504</v>
      </c>
      <c r="I14" s="55">
        <v>111153.18</v>
      </c>
      <c r="J14" s="54" t="s">
        <v>497</v>
      </c>
      <c r="K14" s="54" t="s">
        <v>520</v>
      </c>
    </row>
    <row r="15" spans="1:13" ht="75" x14ac:dyDescent="0.2">
      <c r="A15" s="53">
        <v>9</v>
      </c>
      <c r="B15" s="58" t="s">
        <v>521</v>
      </c>
      <c r="C15" s="55">
        <v>235324.3</v>
      </c>
      <c r="D15" s="55">
        <v>235324.3</v>
      </c>
      <c r="E15" s="54" t="s">
        <v>15</v>
      </c>
      <c r="F15" s="54" t="s">
        <v>504</v>
      </c>
      <c r="G15" s="55">
        <v>235324.3</v>
      </c>
      <c r="H15" s="54" t="s">
        <v>504</v>
      </c>
      <c r="I15" s="55">
        <v>235324.3</v>
      </c>
      <c r="J15" s="54" t="s">
        <v>497</v>
      </c>
      <c r="K15" s="54" t="s">
        <v>522</v>
      </c>
    </row>
    <row r="16" spans="1:13" ht="75" x14ac:dyDescent="0.2">
      <c r="A16" s="53">
        <v>10</v>
      </c>
      <c r="B16" s="56" t="s">
        <v>523</v>
      </c>
      <c r="C16" s="55">
        <v>226311.88</v>
      </c>
      <c r="D16" s="55">
        <v>226311.88</v>
      </c>
      <c r="E16" s="54" t="s">
        <v>15</v>
      </c>
      <c r="F16" s="54" t="s">
        <v>504</v>
      </c>
      <c r="G16" s="55">
        <v>226311.88</v>
      </c>
      <c r="H16" s="54" t="s">
        <v>504</v>
      </c>
      <c r="I16" s="55">
        <v>226311.88</v>
      </c>
      <c r="J16" s="54" t="s">
        <v>497</v>
      </c>
      <c r="K16" s="54" t="s">
        <v>524</v>
      </c>
    </row>
    <row r="17" spans="1:13" ht="75" x14ac:dyDescent="0.2">
      <c r="A17" s="53">
        <v>11</v>
      </c>
      <c r="B17" s="56" t="s">
        <v>525</v>
      </c>
      <c r="C17" s="55">
        <v>16345</v>
      </c>
      <c r="D17" s="55">
        <v>16345</v>
      </c>
      <c r="E17" s="54" t="s">
        <v>15</v>
      </c>
      <c r="F17" s="54" t="s">
        <v>526</v>
      </c>
      <c r="G17" s="55">
        <v>16345</v>
      </c>
      <c r="H17" s="54" t="s">
        <v>526</v>
      </c>
      <c r="I17" s="55">
        <v>16345</v>
      </c>
      <c r="J17" s="54" t="s">
        <v>497</v>
      </c>
      <c r="K17" s="57" t="s">
        <v>527</v>
      </c>
    </row>
    <row r="18" spans="1:13" ht="112.5" x14ac:dyDescent="0.2">
      <c r="A18" s="53">
        <v>12</v>
      </c>
      <c r="B18" s="58" t="s">
        <v>528</v>
      </c>
      <c r="C18" s="55">
        <v>34280</v>
      </c>
      <c r="D18" s="55">
        <v>34280</v>
      </c>
      <c r="E18" s="54" t="s">
        <v>15</v>
      </c>
      <c r="F18" s="54" t="s">
        <v>529</v>
      </c>
      <c r="G18" s="55">
        <v>34280</v>
      </c>
      <c r="H18" s="54" t="s">
        <v>529</v>
      </c>
      <c r="I18" s="55">
        <v>34280</v>
      </c>
      <c r="J18" s="54" t="s">
        <v>497</v>
      </c>
      <c r="K18" s="57" t="s">
        <v>530</v>
      </c>
    </row>
    <row r="19" spans="1:13" ht="56.25" x14ac:dyDescent="0.2">
      <c r="A19" s="53">
        <v>13</v>
      </c>
      <c r="B19" s="56" t="s">
        <v>531</v>
      </c>
      <c r="C19" s="55">
        <v>3700</v>
      </c>
      <c r="D19" s="55">
        <v>3700</v>
      </c>
      <c r="E19" s="54" t="s">
        <v>15</v>
      </c>
      <c r="F19" s="54" t="s">
        <v>532</v>
      </c>
      <c r="G19" s="55">
        <v>3700</v>
      </c>
      <c r="H19" s="54" t="s">
        <v>532</v>
      </c>
      <c r="I19" s="55">
        <v>3700</v>
      </c>
      <c r="J19" s="54" t="s">
        <v>497</v>
      </c>
      <c r="K19" s="57" t="s">
        <v>533</v>
      </c>
    </row>
    <row r="20" spans="1:13" ht="112.5" x14ac:dyDescent="0.2">
      <c r="A20" s="53">
        <v>14</v>
      </c>
      <c r="B20" s="56" t="s">
        <v>534</v>
      </c>
      <c r="C20" s="55">
        <v>465000</v>
      </c>
      <c r="D20" s="55">
        <v>465000</v>
      </c>
      <c r="E20" s="54" t="s">
        <v>15</v>
      </c>
      <c r="F20" s="54" t="s">
        <v>535</v>
      </c>
      <c r="G20" s="55">
        <v>465000</v>
      </c>
      <c r="H20" s="54" t="s">
        <v>535</v>
      </c>
      <c r="I20" s="55">
        <v>465000</v>
      </c>
      <c r="J20" s="54" t="s">
        <v>497</v>
      </c>
      <c r="K20" s="57" t="s">
        <v>536</v>
      </c>
    </row>
    <row r="21" spans="1:13" ht="56.25" x14ac:dyDescent="0.2">
      <c r="A21" s="53">
        <v>15</v>
      </c>
      <c r="B21" s="56" t="s">
        <v>537</v>
      </c>
      <c r="C21" s="55">
        <v>495000</v>
      </c>
      <c r="D21" s="55">
        <v>495000</v>
      </c>
      <c r="E21" s="54" t="s">
        <v>15</v>
      </c>
      <c r="F21" s="54" t="s">
        <v>535</v>
      </c>
      <c r="G21" s="55">
        <v>495000</v>
      </c>
      <c r="H21" s="54" t="s">
        <v>535</v>
      </c>
      <c r="I21" s="55">
        <v>495000</v>
      </c>
      <c r="J21" s="54" t="s">
        <v>497</v>
      </c>
      <c r="K21" s="57" t="s">
        <v>538</v>
      </c>
    </row>
    <row r="22" spans="1:13" ht="112.5" x14ac:dyDescent="0.2">
      <c r="A22" s="53">
        <v>16</v>
      </c>
      <c r="B22" s="56" t="s">
        <v>539</v>
      </c>
      <c r="C22" s="55">
        <v>119500</v>
      </c>
      <c r="D22" s="55">
        <v>119500</v>
      </c>
      <c r="E22" s="54" t="s">
        <v>15</v>
      </c>
      <c r="F22" s="54" t="s">
        <v>535</v>
      </c>
      <c r="G22" s="55">
        <v>119500</v>
      </c>
      <c r="H22" s="54" t="s">
        <v>535</v>
      </c>
      <c r="I22" s="55">
        <v>119500</v>
      </c>
      <c r="J22" s="54" t="s">
        <v>497</v>
      </c>
      <c r="K22" s="57" t="s">
        <v>540</v>
      </c>
    </row>
    <row r="23" spans="1:13" ht="56.25" x14ac:dyDescent="0.2">
      <c r="A23" s="53">
        <v>17</v>
      </c>
      <c r="B23" s="56" t="s">
        <v>541</v>
      </c>
      <c r="C23" s="55">
        <v>493000</v>
      </c>
      <c r="D23" s="55">
        <v>493000</v>
      </c>
      <c r="E23" s="54" t="s">
        <v>15</v>
      </c>
      <c r="F23" s="54" t="s">
        <v>535</v>
      </c>
      <c r="G23" s="55">
        <v>493000</v>
      </c>
      <c r="H23" s="54" t="s">
        <v>535</v>
      </c>
      <c r="I23" s="55">
        <v>493000</v>
      </c>
      <c r="J23" s="54" t="s">
        <v>497</v>
      </c>
      <c r="K23" s="57" t="s">
        <v>542</v>
      </c>
    </row>
    <row r="24" spans="1:13" ht="75" x14ac:dyDescent="0.2">
      <c r="A24" s="53">
        <v>18</v>
      </c>
      <c r="B24" s="56" t="s">
        <v>543</v>
      </c>
      <c r="C24" s="55">
        <v>474000</v>
      </c>
      <c r="D24" s="55">
        <v>474000</v>
      </c>
      <c r="E24" s="54" t="s">
        <v>15</v>
      </c>
      <c r="F24" s="54" t="s">
        <v>535</v>
      </c>
      <c r="G24" s="55">
        <v>474000</v>
      </c>
      <c r="H24" s="54" t="s">
        <v>535</v>
      </c>
      <c r="I24" s="55">
        <v>474000</v>
      </c>
      <c r="J24" s="54" t="s">
        <v>497</v>
      </c>
      <c r="K24" s="57" t="s">
        <v>544</v>
      </c>
    </row>
    <row r="25" spans="1:13" ht="75" x14ac:dyDescent="0.2">
      <c r="A25" s="53">
        <v>19</v>
      </c>
      <c r="B25" s="56" t="s">
        <v>545</v>
      </c>
      <c r="C25" s="55">
        <v>442000</v>
      </c>
      <c r="D25" s="55">
        <v>442000</v>
      </c>
      <c r="E25" s="54" t="s">
        <v>15</v>
      </c>
      <c r="F25" s="54" t="s">
        <v>535</v>
      </c>
      <c r="G25" s="55">
        <v>442000</v>
      </c>
      <c r="H25" s="54" t="s">
        <v>535</v>
      </c>
      <c r="I25" s="55">
        <v>442000</v>
      </c>
      <c r="J25" s="54" t="s">
        <v>497</v>
      </c>
      <c r="K25" s="57" t="s">
        <v>546</v>
      </c>
    </row>
    <row r="26" spans="1:13" ht="56.25" x14ac:dyDescent="0.2">
      <c r="A26" s="53">
        <v>20</v>
      </c>
      <c r="B26" s="56" t="s">
        <v>547</v>
      </c>
      <c r="C26" s="55">
        <v>18900</v>
      </c>
      <c r="D26" s="55">
        <v>18900</v>
      </c>
      <c r="E26" s="54" t="s">
        <v>15</v>
      </c>
      <c r="F26" s="54" t="s">
        <v>482</v>
      </c>
      <c r="G26" s="55">
        <v>18900</v>
      </c>
      <c r="H26" s="54" t="s">
        <v>482</v>
      </c>
      <c r="I26" s="55">
        <v>18900</v>
      </c>
      <c r="J26" s="54" t="s">
        <v>497</v>
      </c>
      <c r="K26" s="57" t="s">
        <v>548</v>
      </c>
    </row>
    <row r="27" spans="1:13" ht="112.5" x14ac:dyDescent="0.2">
      <c r="A27" s="53">
        <v>21</v>
      </c>
      <c r="B27" s="56" t="s">
        <v>549</v>
      </c>
      <c r="C27" s="55">
        <v>18050</v>
      </c>
      <c r="D27" s="55">
        <v>18050</v>
      </c>
      <c r="E27" s="54" t="s">
        <v>15</v>
      </c>
      <c r="F27" s="54" t="s">
        <v>532</v>
      </c>
      <c r="G27" s="55">
        <v>18050</v>
      </c>
      <c r="H27" s="54" t="s">
        <v>532</v>
      </c>
      <c r="I27" s="55">
        <v>18050</v>
      </c>
      <c r="J27" s="54" t="s">
        <v>497</v>
      </c>
      <c r="K27" s="57" t="s">
        <v>550</v>
      </c>
    </row>
    <row r="28" spans="1:13" ht="75" x14ac:dyDescent="0.2">
      <c r="A28" s="53">
        <v>22</v>
      </c>
      <c r="B28" s="56" t="s">
        <v>551</v>
      </c>
      <c r="C28" s="55">
        <v>20080</v>
      </c>
      <c r="D28" s="55">
        <v>20080</v>
      </c>
      <c r="E28" s="54" t="s">
        <v>15</v>
      </c>
      <c r="F28" s="54" t="s">
        <v>532</v>
      </c>
      <c r="G28" s="55">
        <v>20080</v>
      </c>
      <c r="H28" s="54" t="s">
        <v>532</v>
      </c>
      <c r="I28" s="55">
        <v>20080</v>
      </c>
      <c r="J28" s="54" t="s">
        <v>497</v>
      </c>
      <c r="K28" s="57" t="s">
        <v>552</v>
      </c>
    </row>
    <row r="29" spans="1:13" ht="112.5" x14ac:dyDescent="0.2">
      <c r="A29" s="53">
        <v>23</v>
      </c>
      <c r="B29" s="56" t="s">
        <v>553</v>
      </c>
      <c r="C29" s="55">
        <v>100000</v>
      </c>
      <c r="D29" s="55">
        <v>100000</v>
      </c>
      <c r="E29" s="54" t="s">
        <v>15</v>
      </c>
      <c r="F29" s="54" t="s">
        <v>554</v>
      </c>
      <c r="G29" s="55">
        <v>100000</v>
      </c>
      <c r="H29" s="54" t="s">
        <v>554</v>
      </c>
      <c r="I29" s="55">
        <v>100000</v>
      </c>
      <c r="J29" s="54" t="s">
        <v>497</v>
      </c>
      <c r="K29" s="57" t="s">
        <v>555</v>
      </c>
    </row>
    <row r="32" spans="1:13" ht="18.75" x14ac:dyDescent="0.2">
      <c r="B32" s="107" t="s">
        <v>556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</row>
  </sheetData>
  <mergeCells count="13">
    <mergeCell ref="J5:J6"/>
    <mergeCell ref="K5:K6"/>
    <mergeCell ref="B32:M32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ageMargins left="0.19685039370078741" right="0.15748031496062992" top="0.35433070866141736" bottom="0.24" header="0.31496062992125984" footer="0.17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A7ED3-F337-4774-81E3-9BFD2A2F7E67}">
  <dimension ref="A1:M22"/>
  <sheetViews>
    <sheetView topLeftCell="A7" workbookViewId="0">
      <selection activeCell="M10" sqref="M10"/>
    </sheetView>
  </sheetViews>
  <sheetFormatPr defaultRowHeight="14.25" x14ac:dyDescent="0.2"/>
  <cols>
    <col min="1" max="1" width="6.375" customWidth="1"/>
    <col min="2" max="2" width="18.125" customWidth="1"/>
    <col min="3" max="3" width="10.75" customWidth="1"/>
    <col min="4" max="4" width="10.5" customWidth="1"/>
    <col min="5" max="6" width="11.25" customWidth="1"/>
    <col min="7" max="7" width="10.5" customWidth="1"/>
    <col min="8" max="8" width="11.625" customWidth="1"/>
    <col min="9" max="9" width="11.5" customWidth="1"/>
    <col min="10" max="10" width="11.375" customWidth="1"/>
    <col min="11" max="11" width="13.875" customWidth="1"/>
    <col min="13" max="13" width="11.75" bestFit="1" customWidth="1"/>
  </cols>
  <sheetData>
    <row r="1" spans="1:13" ht="18.75" x14ac:dyDescent="0.3">
      <c r="A1" s="1"/>
      <c r="B1" s="15"/>
      <c r="C1" s="2"/>
      <c r="D1" s="2"/>
      <c r="E1" s="3"/>
      <c r="F1" s="1"/>
      <c r="G1" s="2"/>
      <c r="H1" s="1"/>
      <c r="I1" s="1"/>
      <c r="J1" s="1"/>
      <c r="K1" s="33" t="s">
        <v>0</v>
      </c>
    </row>
    <row r="2" spans="1:13" ht="18.75" x14ac:dyDescent="0.3">
      <c r="A2" s="93" t="s">
        <v>468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3" ht="18.75" x14ac:dyDescent="0.3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3" ht="18.75" x14ac:dyDescent="0.2">
      <c r="A4" s="94" t="s">
        <v>604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3" ht="42" customHeight="1" x14ac:dyDescent="0.2">
      <c r="A5" s="110" t="s">
        <v>558</v>
      </c>
      <c r="B5" s="110" t="s">
        <v>3</v>
      </c>
      <c r="C5" s="110" t="s">
        <v>559</v>
      </c>
      <c r="D5" s="110" t="s">
        <v>5</v>
      </c>
      <c r="E5" s="110" t="s">
        <v>6</v>
      </c>
      <c r="F5" s="112" t="s">
        <v>603</v>
      </c>
      <c r="G5" s="113"/>
      <c r="H5" s="114" t="s">
        <v>560</v>
      </c>
      <c r="I5" s="115"/>
      <c r="J5" s="110" t="s">
        <v>561</v>
      </c>
      <c r="K5" s="110" t="s">
        <v>562</v>
      </c>
      <c r="L5" s="62"/>
    </row>
    <row r="6" spans="1:13" ht="48" customHeight="1" x14ac:dyDescent="0.2">
      <c r="A6" s="111"/>
      <c r="B6" s="111"/>
      <c r="C6" s="111"/>
      <c r="D6" s="111"/>
      <c r="E6" s="111"/>
      <c r="F6" s="61" t="s">
        <v>11</v>
      </c>
      <c r="G6" s="61" t="s">
        <v>12</v>
      </c>
      <c r="H6" s="61" t="s">
        <v>563</v>
      </c>
      <c r="I6" s="61" t="s">
        <v>564</v>
      </c>
      <c r="J6" s="111"/>
      <c r="K6" s="111"/>
      <c r="L6" s="62"/>
    </row>
    <row r="7" spans="1:13" ht="56.25" x14ac:dyDescent="0.2">
      <c r="A7" s="53">
        <v>1</v>
      </c>
      <c r="B7" s="56" t="s">
        <v>565</v>
      </c>
      <c r="C7" s="55">
        <v>30210</v>
      </c>
      <c r="D7" s="55">
        <v>30210</v>
      </c>
      <c r="E7" s="54" t="s">
        <v>15</v>
      </c>
      <c r="F7" s="54" t="s">
        <v>566</v>
      </c>
      <c r="G7" s="55">
        <v>30210</v>
      </c>
      <c r="H7" s="54" t="s">
        <v>566</v>
      </c>
      <c r="I7" s="55">
        <v>30210</v>
      </c>
      <c r="J7" s="54" t="s">
        <v>497</v>
      </c>
      <c r="K7" s="57" t="s">
        <v>567</v>
      </c>
      <c r="L7" s="60"/>
    </row>
    <row r="8" spans="1:13" ht="56.25" x14ac:dyDescent="0.2">
      <c r="A8" s="53">
        <v>2</v>
      </c>
      <c r="B8" s="56" t="s">
        <v>568</v>
      </c>
      <c r="C8" s="55">
        <v>18850</v>
      </c>
      <c r="D8" s="55">
        <v>18850</v>
      </c>
      <c r="E8" s="54" t="s">
        <v>15</v>
      </c>
      <c r="F8" s="54" t="s">
        <v>569</v>
      </c>
      <c r="G8" s="55">
        <v>18850</v>
      </c>
      <c r="H8" s="54" t="s">
        <v>569</v>
      </c>
      <c r="I8" s="55">
        <v>18850</v>
      </c>
      <c r="J8" s="54" t="s">
        <v>497</v>
      </c>
      <c r="K8" s="57" t="s">
        <v>570</v>
      </c>
      <c r="L8" s="60"/>
    </row>
    <row r="9" spans="1:13" ht="131.25" x14ac:dyDescent="0.2">
      <c r="A9" s="53">
        <v>3</v>
      </c>
      <c r="B9" s="58" t="s">
        <v>571</v>
      </c>
      <c r="C9" s="55">
        <v>5470</v>
      </c>
      <c r="D9" s="55">
        <v>5470</v>
      </c>
      <c r="E9" s="54" t="s">
        <v>15</v>
      </c>
      <c r="F9" s="54" t="s">
        <v>482</v>
      </c>
      <c r="G9" s="55">
        <v>5470</v>
      </c>
      <c r="H9" s="54" t="s">
        <v>482</v>
      </c>
      <c r="I9" s="55">
        <v>5470</v>
      </c>
      <c r="J9" s="54" t="s">
        <v>497</v>
      </c>
      <c r="K9" s="57" t="s">
        <v>572</v>
      </c>
      <c r="L9" s="60"/>
      <c r="M9" s="70">
        <f>D7+D8+D9+D10+D11+D12+D13+D14+D15+D16+D17+D18+D19+D20</f>
        <v>2262779.27</v>
      </c>
    </row>
    <row r="10" spans="1:13" ht="75" x14ac:dyDescent="0.2">
      <c r="A10" s="53">
        <v>4</v>
      </c>
      <c r="B10" s="56" t="s">
        <v>573</v>
      </c>
      <c r="C10" s="55">
        <v>1120</v>
      </c>
      <c r="D10" s="55">
        <v>1120</v>
      </c>
      <c r="E10" s="54" t="s">
        <v>15</v>
      </c>
      <c r="F10" s="54" t="s">
        <v>532</v>
      </c>
      <c r="G10" s="55">
        <v>1120</v>
      </c>
      <c r="H10" s="54" t="s">
        <v>532</v>
      </c>
      <c r="I10" s="55">
        <v>1120</v>
      </c>
      <c r="J10" s="54" t="s">
        <v>497</v>
      </c>
      <c r="K10" s="57" t="s">
        <v>574</v>
      </c>
      <c r="L10" s="60"/>
    </row>
    <row r="11" spans="1:13" ht="112.5" x14ac:dyDescent="0.2">
      <c r="A11" s="53">
        <v>5</v>
      </c>
      <c r="B11" s="56" t="s">
        <v>575</v>
      </c>
      <c r="C11" s="55">
        <v>492000</v>
      </c>
      <c r="D11" s="55">
        <v>492000</v>
      </c>
      <c r="E11" s="54" t="s">
        <v>15</v>
      </c>
      <c r="F11" s="54" t="s">
        <v>576</v>
      </c>
      <c r="G11" s="55">
        <v>492000</v>
      </c>
      <c r="H11" s="54" t="s">
        <v>576</v>
      </c>
      <c r="I11" s="55">
        <v>492000</v>
      </c>
      <c r="J11" s="54" t="s">
        <v>497</v>
      </c>
      <c r="K11" s="57" t="s">
        <v>577</v>
      </c>
      <c r="L11" s="60"/>
    </row>
    <row r="12" spans="1:13" ht="93.75" x14ac:dyDescent="0.2">
      <c r="A12" s="53">
        <v>6</v>
      </c>
      <c r="B12" s="58" t="s">
        <v>578</v>
      </c>
      <c r="C12" s="55">
        <v>483000</v>
      </c>
      <c r="D12" s="55">
        <v>483000</v>
      </c>
      <c r="E12" s="54" t="s">
        <v>15</v>
      </c>
      <c r="F12" s="54" t="s">
        <v>576</v>
      </c>
      <c r="G12" s="55">
        <v>483000</v>
      </c>
      <c r="H12" s="54" t="s">
        <v>576</v>
      </c>
      <c r="I12" s="55">
        <v>483000</v>
      </c>
      <c r="J12" s="54" t="s">
        <v>497</v>
      </c>
      <c r="K12" s="57" t="s">
        <v>579</v>
      </c>
      <c r="L12" s="60"/>
    </row>
    <row r="13" spans="1:13" ht="112.5" x14ac:dyDescent="0.2">
      <c r="A13" s="53">
        <v>7</v>
      </c>
      <c r="B13" s="56" t="s">
        <v>580</v>
      </c>
      <c r="C13" s="55">
        <v>491000</v>
      </c>
      <c r="D13" s="55">
        <v>491000</v>
      </c>
      <c r="E13" s="54" t="s">
        <v>15</v>
      </c>
      <c r="F13" s="54" t="s">
        <v>576</v>
      </c>
      <c r="G13" s="55">
        <v>491000</v>
      </c>
      <c r="H13" s="54" t="s">
        <v>576</v>
      </c>
      <c r="I13" s="55">
        <v>491000</v>
      </c>
      <c r="J13" s="54" t="s">
        <v>497</v>
      </c>
      <c r="K13" s="57" t="s">
        <v>581</v>
      </c>
      <c r="L13" s="60"/>
    </row>
    <row r="14" spans="1:13" ht="93.75" x14ac:dyDescent="0.2">
      <c r="A14" s="53">
        <v>8</v>
      </c>
      <c r="B14" s="58" t="s">
        <v>582</v>
      </c>
      <c r="C14" s="55">
        <v>55212</v>
      </c>
      <c r="D14" s="55">
        <v>55212</v>
      </c>
      <c r="E14" s="54" t="s">
        <v>15</v>
      </c>
      <c r="F14" s="54" t="s">
        <v>583</v>
      </c>
      <c r="G14" s="55">
        <v>55212</v>
      </c>
      <c r="H14" s="54" t="s">
        <v>583</v>
      </c>
      <c r="I14" s="55">
        <v>55212</v>
      </c>
      <c r="J14" s="54" t="s">
        <v>497</v>
      </c>
      <c r="K14" s="57" t="s">
        <v>584</v>
      </c>
      <c r="L14" s="60"/>
    </row>
    <row r="15" spans="1:13" ht="93.75" x14ac:dyDescent="0.2">
      <c r="A15" s="53">
        <v>9</v>
      </c>
      <c r="B15" s="56" t="s">
        <v>585</v>
      </c>
      <c r="C15" s="55">
        <v>43750</v>
      </c>
      <c r="D15" s="55">
        <v>43750</v>
      </c>
      <c r="E15" s="54" t="s">
        <v>15</v>
      </c>
      <c r="F15" s="54" t="s">
        <v>586</v>
      </c>
      <c r="G15" s="55">
        <v>43750</v>
      </c>
      <c r="H15" s="54" t="s">
        <v>586</v>
      </c>
      <c r="I15" s="55">
        <v>43750</v>
      </c>
      <c r="J15" s="54" t="s">
        <v>497</v>
      </c>
      <c r="K15" s="57" t="s">
        <v>587</v>
      </c>
      <c r="L15" s="60"/>
    </row>
    <row r="16" spans="1:13" ht="56.25" x14ac:dyDescent="0.2">
      <c r="A16" s="53">
        <v>10</v>
      </c>
      <c r="B16" s="58" t="s">
        <v>588</v>
      </c>
      <c r="C16" s="55">
        <v>318000</v>
      </c>
      <c r="D16" s="55">
        <v>318000</v>
      </c>
      <c r="E16" s="54" t="s">
        <v>15</v>
      </c>
      <c r="F16" s="54" t="s">
        <v>589</v>
      </c>
      <c r="G16" s="55">
        <v>318000</v>
      </c>
      <c r="H16" s="54" t="s">
        <v>589</v>
      </c>
      <c r="I16" s="55">
        <v>318000</v>
      </c>
      <c r="J16" s="54" t="s">
        <v>497</v>
      </c>
      <c r="K16" s="57" t="s">
        <v>590</v>
      </c>
      <c r="L16" s="60"/>
    </row>
    <row r="17" spans="1:12" ht="56.25" x14ac:dyDescent="0.2">
      <c r="A17" s="53">
        <v>11</v>
      </c>
      <c r="B17" s="56" t="s">
        <v>591</v>
      </c>
      <c r="C17" s="55">
        <v>291500</v>
      </c>
      <c r="D17" s="55">
        <v>291500</v>
      </c>
      <c r="E17" s="54" t="s">
        <v>15</v>
      </c>
      <c r="F17" s="54" t="s">
        <v>589</v>
      </c>
      <c r="G17" s="55">
        <v>291500</v>
      </c>
      <c r="H17" s="54" t="s">
        <v>589</v>
      </c>
      <c r="I17" s="55">
        <v>291500</v>
      </c>
      <c r="J17" s="54" t="s">
        <v>497</v>
      </c>
      <c r="K17" s="57" t="s">
        <v>592</v>
      </c>
      <c r="L17" s="60"/>
    </row>
    <row r="18" spans="1:12" ht="75" x14ac:dyDescent="0.2">
      <c r="A18" s="53">
        <v>12</v>
      </c>
      <c r="B18" s="58" t="s">
        <v>593</v>
      </c>
      <c r="C18" s="55">
        <v>4087.67</v>
      </c>
      <c r="D18" s="55">
        <v>4087.67</v>
      </c>
      <c r="E18" s="54" t="s">
        <v>15</v>
      </c>
      <c r="F18" s="54" t="s">
        <v>594</v>
      </c>
      <c r="G18" s="55">
        <v>4087.67</v>
      </c>
      <c r="H18" s="54" t="s">
        <v>594</v>
      </c>
      <c r="I18" s="55">
        <v>4087.67</v>
      </c>
      <c r="J18" s="54" t="s">
        <v>497</v>
      </c>
      <c r="K18" s="57" t="s">
        <v>595</v>
      </c>
      <c r="L18" s="60"/>
    </row>
    <row r="19" spans="1:12" ht="75" x14ac:dyDescent="0.2">
      <c r="A19" s="53">
        <v>13</v>
      </c>
      <c r="B19" s="56" t="s">
        <v>596</v>
      </c>
      <c r="C19" s="55">
        <v>4579.6000000000004</v>
      </c>
      <c r="D19" s="55">
        <v>4579.6000000000004</v>
      </c>
      <c r="E19" s="54" t="s">
        <v>15</v>
      </c>
      <c r="F19" s="54" t="s">
        <v>597</v>
      </c>
      <c r="G19" s="55">
        <v>4579.6000000000004</v>
      </c>
      <c r="H19" s="54" t="s">
        <v>597</v>
      </c>
      <c r="I19" s="55">
        <v>4579.6000000000004</v>
      </c>
      <c r="J19" s="54" t="s">
        <v>497</v>
      </c>
      <c r="K19" s="57" t="s">
        <v>598</v>
      </c>
      <c r="L19" s="60"/>
    </row>
    <row r="20" spans="1:12" ht="131.25" x14ac:dyDescent="0.2">
      <c r="A20" s="53">
        <v>14</v>
      </c>
      <c r="B20" s="56" t="s">
        <v>599</v>
      </c>
      <c r="C20" s="55">
        <v>24000</v>
      </c>
      <c r="D20" s="55">
        <v>24000</v>
      </c>
      <c r="E20" s="54" t="s">
        <v>15</v>
      </c>
      <c r="F20" s="54" t="s">
        <v>600</v>
      </c>
      <c r="G20" s="55">
        <v>24000</v>
      </c>
      <c r="H20" s="54" t="s">
        <v>600</v>
      </c>
      <c r="I20" s="55">
        <v>24000</v>
      </c>
      <c r="J20" s="54" t="s">
        <v>497</v>
      </c>
      <c r="K20" s="57" t="s">
        <v>601</v>
      </c>
      <c r="L20" s="60"/>
    </row>
    <row r="21" spans="1:12" ht="18.75" x14ac:dyDescent="0.2">
      <c r="A21" s="63"/>
      <c r="B21" s="64"/>
      <c r="C21" s="65"/>
      <c r="D21" s="65"/>
      <c r="E21" s="66"/>
      <c r="F21" s="66"/>
      <c r="G21" s="65"/>
      <c r="H21" s="66"/>
      <c r="I21" s="65"/>
      <c r="J21" s="66"/>
      <c r="K21" s="67"/>
      <c r="L21" s="60"/>
    </row>
    <row r="22" spans="1:12" ht="18.75" x14ac:dyDescent="0.2">
      <c r="A22" s="107" t="s">
        <v>602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</row>
  </sheetData>
  <mergeCells count="13">
    <mergeCell ref="J5:J6"/>
    <mergeCell ref="K5:K6"/>
    <mergeCell ref="A22:L22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ageMargins left="0.17" right="0.17" top="0.17" bottom="0.17" header="0.17" footer="0.17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4AF48-079E-4455-B93E-FA60D7631FE5}">
  <dimension ref="A1:N18"/>
  <sheetViews>
    <sheetView topLeftCell="A4" workbookViewId="0">
      <selection activeCell="N9" sqref="N9"/>
    </sheetView>
  </sheetViews>
  <sheetFormatPr defaultRowHeight="18.75" x14ac:dyDescent="0.3"/>
  <cols>
    <col min="1" max="1" width="4.625" style="1" customWidth="1"/>
    <col min="2" max="2" width="18.75" style="1" customWidth="1"/>
    <col min="3" max="3" width="13.375" style="1" customWidth="1"/>
    <col min="4" max="4" width="14.125" style="1" customWidth="1"/>
    <col min="5" max="5" width="11.25" style="1" customWidth="1"/>
    <col min="6" max="6" width="11.5" style="1" customWidth="1"/>
    <col min="7" max="7" width="13.25" style="1" customWidth="1"/>
    <col min="8" max="8" width="11.25" style="1" customWidth="1"/>
    <col min="9" max="9" width="13.75" style="1" customWidth="1"/>
    <col min="10" max="10" width="11.125" style="1" customWidth="1"/>
    <col min="11" max="11" width="12.25" style="3" customWidth="1"/>
    <col min="12" max="13" width="9" style="1"/>
    <col min="14" max="14" width="11.875" style="1" bestFit="1" customWidth="1"/>
    <col min="15" max="16384" width="9" style="1"/>
  </cols>
  <sheetData>
    <row r="1" spans="1:14" x14ac:dyDescent="0.3">
      <c r="C1" s="2"/>
      <c r="D1" s="2"/>
      <c r="E1" s="3"/>
      <c r="G1" s="2"/>
      <c r="K1" s="4" t="s">
        <v>0</v>
      </c>
    </row>
    <row r="2" spans="1:14" x14ac:dyDescent="0.3">
      <c r="A2" s="93" t="s">
        <v>332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4" x14ac:dyDescent="0.3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4" x14ac:dyDescent="0.3">
      <c r="A4" s="94" t="s">
        <v>333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4" ht="45" customHeight="1" x14ac:dyDescent="0.3">
      <c r="A5" s="95" t="s">
        <v>2</v>
      </c>
      <c r="B5" s="95" t="s">
        <v>3</v>
      </c>
      <c r="C5" s="96" t="s">
        <v>4</v>
      </c>
      <c r="D5" s="97" t="s">
        <v>5</v>
      </c>
      <c r="E5" s="95" t="s">
        <v>6</v>
      </c>
      <c r="F5" s="95" t="s">
        <v>7</v>
      </c>
      <c r="G5" s="95"/>
      <c r="H5" s="95" t="s">
        <v>8</v>
      </c>
      <c r="I5" s="95"/>
      <c r="J5" s="95" t="s">
        <v>9</v>
      </c>
      <c r="K5" s="95" t="s">
        <v>10</v>
      </c>
    </row>
    <row r="6" spans="1:14" ht="37.5" x14ac:dyDescent="0.3">
      <c r="A6" s="95"/>
      <c r="B6" s="95"/>
      <c r="C6" s="96"/>
      <c r="D6" s="97"/>
      <c r="E6" s="95"/>
      <c r="F6" s="7" t="s">
        <v>11</v>
      </c>
      <c r="G6" s="6" t="s">
        <v>12</v>
      </c>
      <c r="H6" s="5" t="s">
        <v>13</v>
      </c>
      <c r="I6" s="5" t="s">
        <v>14</v>
      </c>
      <c r="J6" s="95"/>
      <c r="K6" s="95"/>
    </row>
    <row r="7" spans="1:14" ht="56.25" x14ac:dyDescent="0.3">
      <c r="A7" s="8">
        <v>1</v>
      </c>
      <c r="B7" s="9" t="s">
        <v>345</v>
      </c>
      <c r="C7" s="10">
        <v>960</v>
      </c>
      <c r="D7" s="10">
        <v>960</v>
      </c>
      <c r="E7" s="11" t="s">
        <v>15</v>
      </c>
      <c r="F7" s="11" t="s">
        <v>347</v>
      </c>
      <c r="G7" s="10">
        <v>960</v>
      </c>
      <c r="H7" s="11" t="s">
        <v>347</v>
      </c>
      <c r="I7" s="10">
        <v>960</v>
      </c>
      <c r="J7" s="8" t="s">
        <v>16</v>
      </c>
      <c r="K7" s="8" t="s">
        <v>346</v>
      </c>
    </row>
    <row r="8" spans="1:14" ht="56.25" x14ac:dyDescent="0.3">
      <c r="A8" s="8">
        <v>2</v>
      </c>
      <c r="B8" s="9" t="s">
        <v>348</v>
      </c>
      <c r="C8" s="10">
        <v>545</v>
      </c>
      <c r="D8" s="10">
        <v>545</v>
      </c>
      <c r="E8" s="11" t="s">
        <v>15</v>
      </c>
      <c r="F8" s="8" t="s">
        <v>349</v>
      </c>
      <c r="G8" s="10">
        <v>545</v>
      </c>
      <c r="H8" s="8" t="s">
        <v>349</v>
      </c>
      <c r="I8" s="10">
        <v>545</v>
      </c>
      <c r="J8" s="8" t="s">
        <v>16</v>
      </c>
      <c r="K8" s="8" t="s">
        <v>350</v>
      </c>
      <c r="N8" s="69">
        <f>D7+D8+D9+D10+D11+D12+D13+D14</f>
        <v>686395</v>
      </c>
    </row>
    <row r="9" spans="1:14" ht="112.5" x14ac:dyDescent="0.3">
      <c r="A9" s="8">
        <v>3</v>
      </c>
      <c r="B9" s="9" t="s">
        <v>334</v>
      </c>
      <c r="C9" s="10">
        <v>389000</v>
      </c>
      <c r="D9" s="10">
        <v>389000</v>
      </c>
      <c r="E9" s="11" t="s">
        <v>15</v>
      </c>
      <c r="F9" s="8" t="s">
        <v>335</v>
      </c>
      <c r="G9" s="10">
        <v>389000</v>
      </c>
      <c r="H9" s="8" t="s">
        <v>335</v>
      </c>
      <c r="I9" s="10">
        <v>389000</v>
      </c>
      <c r="J9" s="8" t="s">
        <v>16</v>
      </c>
      <c r="K9" s="8" t="s">
        <v>336</v>
      </c>
    </row>
    <row r="10" spans="1:14" ht="131.25" x14ac:dyDescent="0.3">
      <c r="A10" s="8">
        <v>4</v>
      </c>
      <c r="B10" s="9" t="s">
        <v>337</v>
      </c>
      <c r="C10" s="10">
        <v>150000</v>
      </c>
      <c r="D10" s="10">
        <v>150000</v>
      </c>
      <c r="E10" s="11" t="s">
        <v>15</v>
      </c>
      <c r="F10" s="8" t="s">
        <v>19</v>
      </c>
      <c r="G10" s="10">
        <v>150000</v>
      </c>
      <c r="H10" s="8" t="s">
        <v>19</v>
      </c>
      <c r="I10" s="10">
        <v>150000</v>
      </c>
      <c r="J10" s="8" t="s">
        <v>16</v>
      </c>
      <c r="K10" s="8" t="s">
        <v>338</v>
      </c>
    </row>
    <row r="11" spans="1:14" ht="75" x14ac:dyDescent="0.3">
      <c r="A11" s="8">
        <v>5</v>
      </c>
      <c r="B11" s="9" t="s">
        <v>339</v>
      </c>
      <c r="C11" s="10">
        <v>39000</v>
      </c>
      <c r="D11" s="10">
        <v>39000</v>
      </c>
      <c r="E11" s="11" t="s">
        <v>15</v>
      </c>
      <c r="F11" s="8" t="s">
        <v>19</v>
      </c>
      <c r="G11" s="10">
        <v>39000</v>
      </c>
      <c r="H11" s="8" t="s">
        <v>19</v>
      </c>
      <c r="I11" s="10">
        <v>39000</v>
      </c>
      <c r="J11" s="8" t="s">
        <v>16</v>
      </c>
      <c r="K11" s="8" t="s">
        <v>340</v>
      </c>
    </row>
    <row r="12" spans="1:14" ht="75" x14ac:dyDescent="0.3">
      <c r="A12" s="8">
        <v>6</v>
      </c>
      <c r="B12" s="9" t="s">
        <v>341</v>
      </c>
      <c r="C12" s="10">
        <v>27500</v>
      </c>
      <c r="D12" s="10">
        <v>27500</v>
      </c>
      <c r="E12" s="11" t="s">
        <v>15</v>
      </c>
      <c r="F12" s="8" t="s">
        <v>19</v>
      </c>
      <c r="G12" s="10">
        <v>27500</v>
      </c>
      <c r="H12" s="8" t="s">
        <v>19</v>
      </c>
      <c r="I12" s="10">
        <v>27500</v>
      </c>
      <c r="J12" s="8" t="s">
        <v>16</v>
      </c>
      <c r="K12" s="8" t="s">
        <v>342</v>
      </c>
    </row>
    <row r="13" spans="1:14" ht="56.25" x14ac:dyDescent="0.3">
      <c r="A13" s="8">
        <v>7</v>
      </c>
      <c r="B13" s="9" t="s">
        <v>343</v>
      </c>
      <c r="C13" s="10">
        <v>70000</v>
      </c>
      <c r="D13" s="10">
        <v>70000</v>
      </c>
      <c r="E13" s="11" t="s">
        <v>15</v>
      </c>
      <c r="F13" s="8" t="s">
        <v>19</v>
      </c>
      <c r="G13" s="10">
        <v>70000</v>
      </c>
      <c r="H13" s="8" t="s">
        <v>19</v>
      </c>
      <c r="I13" s="10">
        <v>70000</v>
      </c>
      <c r="J13" s="8" t="s">
        <v>16</v>
      </c>
      <c r="K13" s="8" t="s">
        <v>344</v>
      </c>
    </row>
    <row r="14" spans="1:14" ht="56.25" x14ac:dyDescent="0.3">
      <c r="A14" s="8">
        <v>8</v>
      </c>
      <c r="B14" s="9" t="s">
        <v>351</v>
      </c>
      <c r="C14" s="10">
        <v>9390</v>
      </c>
      <c r="D14" s="10">
        <v>9390</v>
      </c>
      <c r="E14" s="11" t="s">
        <v>15</v>
      </c>
      <c r="F14" s="8" t="s">
        <v>352</v>
      </c>
      <c r="G14" s="10">
        <v>9390</v>
      </c>
      <c r="H14" s="8" t="s">
        <v>352</v>
      </c>
      <c r="I14" s="10">
        <v>9390</v>
      </c>
      <c r="J14" s="8" t="s">
        <v>16</v>
      </c>
      <c r="K14" s="8" t="s">
        <v>353</v>
      </c>
    </row>
    <row r="15" spans="1:14" ht="40.5" customHeight="1" x14ac:dyDescent="0.3">
      <c r="A15" s="13"/>
      <c r="B15" s="17"/>
      <c r="C15" s="18"/>
      <c r="D15" s="18"/>
      <c r="E15" s="14"/>
      <c r="F15" s="13"/>
      <c r="G15" s="18"/>
      <c r="H15" s="13"/>
      <c r="I15" s="18"/>
      <c r="J15" s="13"/>
      <c r="K15" s="13"/>
    </row>
    <row r="16" spans="1:14" x14ac:dyDescent="0.3">
      <c r="A16" s="3"/>
      <c r="C16" s="2"/>
      <c r="D16" s="2"/>
      <c r="E16" s="3"/>
      <c r="F16" s="91" t="s">
        <v>434</v>
      </c>
      <c r="G16" s="91"/>
      <c r="H16" s="91"/>
      <c r="I16" s="91"/>
      <c r="J16" s="91" t="s">
        <v>68</v>
      </c>
      <c r="K16" s="91"/>
    </row>
    <row r="17" spans="1:11" x14ac:dyDescent="0.3">
      <c r="A17" s="3"/>
      <c r="B17" s="15"/>
      <c r="C17" s="15"/>
      <c r="D17" s="15"/>
      <c r="E17" s="15"/>
      <c r="F17" s="91" t="s">
        <v>69</v>
      </c>
      <c r="G17" s="91"/>
      <c r="H17" s="91"/>
      <c r="I17" s="91"/>
      <c r="J17" s="91" t="s">
        <v>70</v>
      </c>
      <c r="K17" s="91"/>
    </row>
    <row r="18" spans="1:11" x14ac:dyDescent="0.3">
      <c r="A18" s="3"/>
      <c r="C18" s="19"/>
      <c r="D18" s="19"/>
      <c r="E18" s="3"/>
      <c r="F18" s="92" t="s">
        <v>331</v>
      </c>
      <c r="G18" s="91"/>
      <c r="H18" s="92"/>
      <c r="I18" s="91"/>
      <c r="J18" s="92" t="s">
        <v>331</v>
      </c>
      <c r="K18" s="91"/>
    </row>
  </sheetData>
  <mergeCells count="21">
    <mergeCell ref="F18:G18"/>
    <mergeCell ref="H18:I18"/>
    <mergeCell ref="J18:K18"/>
    <mergeCell ref="J5:J6"/>
    <mergeCell ref="K5:K6"/>
    <mergeCell ref="F16:G16"/>
    <mergeCell ref="H16:I16"/>
    <mergeCell ref="J16:K16"/>
    <mergeCell ref="F17:G17"/>
    <mergeCell ref="H17:I17"/>
    <mergeCell ref="J17:K17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honeticPr fontId="4" type="noConversion"/>
  <pageMargins left="0.23" right="0.17" top="0.17" bottom="0.18" header="0.17" footer="0.17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E77A7-68AE-470A-9D35-D2EC179B2716}">
  <dimension ref="A1:N45"/>
  <sheetViews>
    <sheetView workbookViewId="0">
      <selection activeCell="K14" sqref="K14"/>
    </sheetView>
  </sheetViews>
  <sheetFormatPr defaultRowHeight="18.75" x14ac:dyDescent="0.3"/>
  <cols>
    <col min="1" max="1" width="4.625" style="1" customWidth="1"/>
    <col min="2" max="2" width="18.75" style="1" customWidth="1"/>
    <col min="3" max="3" width="13.375" style="1" customWidth="1"/>
    <col min="4" max="4" width="14.125" style="1" customWidth="1"/>
    <col min="5" max="5" width="11.25" style="1" customWidth="1"/>
    <col min="6" max="6" width="11.5" style="1" customWidth="1"/>
    <col min="7" max="7" width="13.25" style="1" customWidth="1"/>
    <col min="8" max="8" width="11.25" style="1" customWidth="1"/>
    <col min="9" max="9" width="13.75" style="1" customWidth="1"/>
    <col min="10" max="10" width="11.125" style="1" customWidth="1"/>
    <col min="11" max="11" width="12.25" style="3" customWidth="1"/>
    <col min="12" max="13" width="9" style="1"/>
    <col min="14" max="14" width="13.5" style="1" bestFit="1" customWidth="1"/>
    <col min="15" max="16384" width="9" style="1"/>
  </cols>
  <sheetData>
    <row r="1" spans="1:14" x14ac:dyDescent="0.3">
      <c r="C1" s="2"/>
      <c r="D1" s="2"/>
      <c r="E1" s="3"/>
      <c r="G1" s="2"/>
      <c r="K1" s="4" t="s">
        <v>0</v>
      </c>
    </row>
    <row r="2" spans="1:14" x14ac:dyDescent="0.3">
      <c r="A2" s="93" t="s">
        <v>354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4" x14ac:dyDescent="0.3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4" x14ac:dyDescent="0.3">
      <c r="A4" s="94" t="s">
        <v>355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4" ht="45" customHeight="1" x14ac:dyDescent="0.3">
      <c r="A5" s="95" t="s">
        <v>2</v>
      </c>
      <c r="B5" s="95" t="s">
        <v>3</v>
      </c>
      <c r="C5" s="96" t="s">
        <v>4</v>
      </c>
      <c r="D5" s="97" t="s">
        <v>5</v>
      </c>
      <c r="E5" s="95" t="s">
        <v>6</v>
      </c>
      <c r="F5" s="95" t="s">
        <v>7</v>
      </c>
      <c r="G5" s="95"/>
      <c r="H5" s="95" t="s">
        <v>8</v>
      </c>
      <c r="I5" s="95"/>
      <c r="J5" s="95" t="s">
        <v>9</v>
      </c>
      <c r="K5" s="95" t="s">
        <v>10</v>
      </c>
    </row>
    <row r="6" spans="1:14" ht="37.5" x14ac:dyDescent="0.3">
      <c r="A6" s="95"/>
      <c r="B6" s="95"/>
      <c r="C6" s="96"/>
      <c r="D6" s="97"/>
      <c r="E6" s="95"/>
      <c r="F6" s="7" t="s">
        <v>11</v>
      </c>
      <c r="G6" s="6" t="s">
        <v>12</v>
      </c>
      <c r="H6" s="5" t="s">
        <v>13</v>
      </c>
      <c r="I6" s="5" t="s">
        <v>14</v>
      </c>
      <c r="J6" s="95"/>
      <c r="K6" s="95"/>
    </row>
    <row r="7" spans="1:14" ht="56.25" x14ac:dyDescent="0.3">
      <c r="A7" s="8">
        <v>1</v>
      </c>
      <c r="B7" s="9" t="s">
        <v>58</v>
      </c>
      <c r="C7" s="10">
        <v>19200</v>
      </c>
      <c r="D7" s="10">
        <v>19200</v>
      </c>
      <c r="E7" s="11" t="s">
        <v>15</v>
      </c>
      <c r="F7" s="8" t="s">
        <v>59</v>
      </c>
      <c r="G7" s="10">
        <v>19200</v>
      </c>
      <c r="H7" s="8" t="s">
        <v>59</v>
      </c>
      <c r="I7" s="10">
        <v>19200</v>
      </c>
      <c r="J7" s="8" t="s">
        <v>16</v>
      </c>
      <c r="K7" s="8" t="s">
        <v>403</v>
      </c>
    </row>
    <row r="8" spans="1:14" ht="56.25" x14ac:dyDescent="0.3">
      <c r="A8" s="8">
        <v>2</v>
      </c>
      <c r="B8" s="9" t="s">
        <v>290</v>
      </c>
      <c r="C8" s="10">
        <v>35285</v>
      </c>
      <c r="D8" s="10">
        <v>35285</v>
      </c>
      <c r="E8" s="11" t="s">
        <v>15</v>
      </c>
      <c r="F8" s="8" t="s">
        <v>59</v>
      </c>
      <c r="G8" s="10">
        <v>35285</v>
      </c>
      <c r="H8" s="8" t="s">
        <v>59</v>
      </c>
      <c r="I8" s="10">
        <v>35285</v>
      </c>
      <c r="J8" s="8" t="s">
        <v>16</v>
      </c>
      <c r="K8" s="8" t="s">
        <v>404</v>
      </c>
    </row>
    <row r="9" spans="1:14" ht="56.25" x14ac:dyDescent="0.3">
      <c r="A9" s="8">
        <v>3</v>
      </c>
      <c r="B9" s="9" t="s">
        <v>402</v>
      </c>
      <c r="C9" s="10">
        <v>19200</v>
      </c>
      <c r="D9" s="10">
        <v>19200</v>
      </c>
      <c r="E9" s="11" t="s">
        <v>15</v>
      </c>
      <c r="F9" s="8" t="s">
        <v>59</v>
      </c>
      <c r="G9" s="10">
        <v>19200</v>
      </c>
      <c r="H9" s="8" t="s">
        <v>59</v>
      </c>
      <c r="I9" s="10">
        <v>19200</v>
      </c>
      <c r="J9" s="8" t="s">
        <v>16</v>
      </c>
      <c r="K9" s="8" t="s">
        <v>400</v>
      </c>
      <c r="N9" s="69">
        <f>D7+D8+D9+D10+D11+D12+D13+D14+D15+D16+D17+D18+D19+D20+D21+D22+D23+D24+D25+D26+D27+D28+D29+D30+D31+D32+D33+D34+D36+D35+D37+D38+D39+D40+D41</f>
        <v>1687835</v>
      </c>
    </row>
    <row r="10" spans="1:14" ht="56.25" x14ac:dyDescent="0.3">
      <c r="A10" s="8">
        <v>4</v>
      </c>
      <c r="B10" s="9" t="s">
        <v>405</v>
      </c>
      <c r="C10" s="10">
        <v>4290</v>
      </c>
      <c r="D10" s="10">
        <v>4290</v>
      </c>
      <c r="E10" s="11" t="s">
        <v>15</v>
      </c>
      <c r="F10" s="8" t="s">
        <v>59</v>
      </c>
      <c r="G10" s="10">
        <v>4290</v>
      </c>
      <c r="H10" s="8" t="s">
        <v>59</v>
      </c>
      <c r="I10" s="10">
        <v>4290</v>
      </c>
      <c r="J10" s="8" t="s">
        <v>16</v>
      </c>
      <c r="K10" s="8" t="s">
        <v>401</v>
      </c>
    </row>
    <row r="11" spans="1:14" ht="56.25" x14ac:dyDescent="0.3">
      <c r="A11" s="8">
        <v>5</v>
      </c>
      <c r="B11" s="9" t="s">
        <v>325</v>
      </c>
      <c r="C11" s="10">
        <v>29280</v>
      </c>
      <c r="D11" s="10">
        <v>29280</v>
      </c>
      <c r="E11" s="11" t="s">
        <v>15</v>
      </c>
      <c r="F11" s="8" t="s">
        <v>59</v>
      </c>
      <c r="G11" s="10">
        <v>29280</v>
      </c>
      <c r="H11" s="8" t="s">
        <v>59</v>
      </c>
      <c r="I11" s="10">
        <v>29280</v>
      </c>
      <c r="J11" s="8" t="s">
        <v>16</v>
      </c>
      <c r="K11" s="8" t="s">
        <v>406</v>
      </c>
    </row>
    <row r="12" spans="1:14" ht="56.25" x14ac:dyDescent="0.3">
      <c r="A12" s="8">
        <v>6</v>
      </c>
      <c r="B12" s="9" t="s">
        <v>407</v>
      </c>
      <c r="C12" s="10">
        <v>20210</v>
      </c>
      <c r="D12" s="10">
        <v>20210</v>
      </c>
      <c r="E12" s="11" t="s">
        <v>15</v>
      </c>
      <c r="F12" s="8" t="s">
        <v>59</v>
      </c>
      <c r="G12" s="10">
        <v>20210</v>
      </c>
      <c r="H12" s="8" t="s">
        <v>59</v>
      </c>
      <c r="I12" s="10">
        <v>20210</v>
      </c>
      <c r="J12" s="8" t="s">
        <v>16</v>
      </c>
      <c r="K12" s="8" t="s">
        <v>408</v>
      </c>
    </row>
    <row r="13" spans="1:14" ht="56.25" x14ac:dyDescent="0.3">
      <c r="A13" s="8">
        <v>7</v>
      </c>
      <c r="B13" s="9" t="s">
        <v>358</v>
      </c>
      <c r="C13" s="10">
        <v>3050</v>
      </c>
      <c r="D13" s="10">
        <v>3050</v>
      </c>
      <c r="E13" s="11" t="s">
        <v>15</v>
      </c>
      <c r="F13" s="8" t="s">
        <v>59</v>
      </c>
      <c r="G13" s="10">
        <v>3050</v>
      </c>
      <c r="H13" s="8" t="s">
        <v>59</v>
      </c>
      <c r="I13" s="10">
        <v>3050</v>
      </c>
      <c r="J13" s="8" t="s">
        <v>16</v>
      </c>
      <c r="K13" s="8" t="s">
        <v>359</v>
      </c>
    </row>
    <row r="14" spans="1:14" ht="112.5" x14ac:dyDescent="0.3">
      <c r="A14" s="8">
        <v>8</v>
      </c>
      <c r="B14" s="9" t="s">
        <v>360</v>
      </c>
      <c r="C14" s="10">
        <v>8500</v>
      </c>
      <c r="D14" s="10">
        <v>8500</v>
      </c>
      <c r="E14" s="11" t="s">
        <v>15</v>
      </c>
      <c r="F14" s="8" t="s">
        <v>361</v>
      </c>
      <c r="G14" s="10">
        <v>8500</v>
      </c>
      <c r="H14" s="8" t="s">
        <v>361</v>
      </c>
      <c r="I14" s="10">
        <v>8500</v>
      </c>
      <c r="J14" s="8" t="s">
        <v>16</v>
      </c>
      <c r="K14" s="8" t="s">
        <v>362</v>
      </c>
    </row>
    <row r="15" spans="1:14" ht="75" x14ac:dyDescent="0.3">
      <c r="A15" s="8">
        <v>9</v>
      </c>
      <c r="B15" s="9" t="s">
        <v>363</v>
      </c>
      <c r="C15" s="10">
        <v>10500</v>
      </c>
      <c r="D15" s="10">
        <v>10500</v>
      </c>
      <c r="E15" s="11" t="s">
        <v>15</v>
      </c>
      <c r="F15" s="8" t="s">
        <v>364</v>
      </c>
      <c r="G15" s="10">
        <v>10500</v>
      </c>
      <c r="H15" s="8" t="s">
        <v>364</v>
      </c>
      <c r="I15" s="10">
        <v>10500</v>
      </c>
      <c r="J15" s="8" t="s">
        <v>16</v>
      </c>
      <c r="K15" s="8" t="s">
        <v>365</v>
      </c>
    </row>
    <row r="16" spans="1:14" ht="56.25" x14ac:dyDescent="0.3">
      <c r="A16" s="8">
        <v>10</v>
      </c>
      <c r="B16" s="9" t="s">
        <v>409</v>
      </c>
      <c r="C16" s="10">
        <v>11540</v>
      </c>
      <c r="D16" s="10">
        <v>11540</v>
      </c>
      <c r="E16" s="11" t="s">
        <v>15</v>
      </c>
      <c r="F16" s="8" t="s">
        <v>59</v>
      </c>
      <c r="G16" s="10">
        <v>11540</v>
      </c>
      <c r="H16" s="8" t="s">
        <v>59</v>
      </c>
      <c r="I16" s="10">
        <v>11540</v>
      </c>
      <c r="J16" s="8" t="s">
        <v>16</v>
      </c>
      <c r="K16" s="8" t="s">
        <v>410</v>
      </c>
    </row>
    <row r="17" spans="1:11" ht="93.75" x14ac:dyDescent="0.3">
      <c r="A17" s="8">
        <v>11</v>
      </c>
      <c r="B17" s="9" t="s">
        <v>366</v>
      </c>
      <c r="C17" s="10">
        <v>22300</v>
      </c>
      <c r="D17" s="10">
        <v>22300</v>
      </c>
      <c r="E17" s="11" t="s">
        <v>15</v>
      </c>
      <c r="F17" s="8" t="s">
        <v>364</v>
      </c>
      <c r="G17" s="10">
        <v>22300</v>
      </c>
      <c r="H17" s="8" t="s">
        <v>364</v>
      </c>
      <c r="I17" s="10">
        <v>22300</v>
      </c>
      <c r="J17" s="8" t="s">
        <v>16</v>
      </c>
      <c r="K17" s="8" t="s">
        <v>367</v>
      </c>
    </row>
    <row r="18" spans="1:11" ht="187.5" x14ac:dyDescent="0.3">
      <c r="A18" s="8">
        <v>12</v>
      </c>
      <c r="B18" s="9" t="s">
        <v>368</v>
      </c>
      <c r="C18" s="10">
        <v>98000</v>
      </c>
      <c r="D18" s="10">
        <v>98000</v>
      </c>
      <c r="E18" s="11" t="s">
        <v>15</v>
      </c>
      <c r="F18" s="8" t="s">
        <v>19</v>
      </c>
      <c r="G18" s="10">
        <v>98000</v>
      </c>
      <c r="H18" s="8" t="s">
        <v>19</v>
      </c>
      <c r="I18" s="10">
        <v>98000</v>
      </c>
      <c r="J18" s="8" t="s">
        <v>16</v>
      </c>
      <c r="K18" s="8" t="s">
        <v>369</v>
      </c>
    </row>
    <row r="19" spans="1:11" ht="56.25" x14ac:dyDescent="0.3">
      <c r="A19" s="8">
        <v>13</v>
      </c>
      <c r="B19" s="9" t="s">
        <v>412</v>
      </c>
      <c r="C19" s="10">
        <v>2115</v>
      </c>
      <c r="D19" s="10">
        <v>2115</v>
      </c>
      <c r="E19" s="11" t="s">
        <v>15</v>
      </c>
      <c r="F19" s="8" t="s">
        <v>413</v>
      </c>
      <c r="G19" s="10">
        <v>2115</v>
      </c>
      <c r="H19" s="8" t="s">
        <v>413</v>
      </c>
      <c r="I19" s="10">
        <v>2115</v>
      </c>
      <c r="J19" s="8" t="s">
        <v>16</v>
      </c>
      <c r="K19" s="8" t="s">
        <v>414</v>
      </c>
    </row>
    <row r="20" spans="1:11" ht="56.25" x14ac:dyDescent="0.3">
      <c r="A20" s="8">
        <v>14</v>
      </c>
      <c r="B20" s="9" t="s">
        <v>411</v>
      </c>
      <c r="C20" s="10">
        <v>1920</v>
      </c>
      <c r="D20" s="10">
        <v>1920</v>
      </c>
      <c r="E20" s="11" t="s">
        <v>15</v>
      </c>
      <c r="F20" s="8" t="s">
        <v>347</v>
      </c>
      <c r="G20" s="10">
        <v>1920</v>
      </c>
      <c r="H20" s="8" t="s">
        <v>347</v>
      </c>
      <c r="I20" s="10">
        <v>1920</v>
      </c>
      <c r="J20" s="8" t="s">
        <v>16</v>
      </c>
      <c r="K20" s="8" t="s">
        <v>415</v>
      </c>
    </row>
    <row r="21" spans="1:11" ht="56.25" x14ac:dyDescent="0.3">
      <c r="A21" s="8">
        <v>15</v>
      </c>
      <c r="B21" s="9" t="s">
        <v>416</v>
      </c>
      <c r="C21" s="10">
        <v>2165</v>
      </c>
      <c r="D21" s="10">
        <v>2165</v>
      </c>
      <c r="E21" s="11" t="s">
        <v>15</v>
      </c>
      <c r="F21" s="8" t="s">
        <v>417</v>
      </c>
      <c r="G21" s="10">
        <v>2165</v>
      </c>
      <c r="H21" s="8" t="s">
        <v>417</v>
      </c>
      <c r="I21" s="10">
        <v>2165</v>
      </c>
      <c r="J21" s="8" t="s">
        <v>16</v>
      </c>
      <c r="K21" s="8" t="s">
        <v>418</v>
      </c>
    </row>
    <row r="22" spans="1:11" ht="56.25" x14ac:dyDescent="0.3">
      <c r="A22" s="8">
        <v>16</v>
      </c>
      <c r="B22" s="9" t="s">
        <v>416</v>
      </c>
      <c r="C22" s="10">
        <v>5400</v>
      </c>
      <c r="D22" s="10">
        <v>5400</v>
      </c>
      <c r="E22" s="11" t="s">
        <v>15</v>
      </c>
      <c r="F22" s="8" t="s">
        <v>59</v>
      </c>
      <c r="G22" s="10">
        <v>5400</v>
      </c>
      <c r="H22" s="8" t="s">
        <v>59</v>
      </c>
      <c r="I22" s="10">
        <v>5400</v>
      </c>
      <c r="J22" s="8" t="s">
        <v>16</v>
      </c>
      <c r="K22" s="8" t="s">
        <v>419</v>
      </c>
    </row>
    <row r="23" spans="1:11" ht="56.25" x14ac:dyDescent="0.3">
      <c r="A23" s="8">
        <v>17</v>
      </c>
      <c r="B23" s="9" t="s">
        <v>420</v>
      </c>
      <c r="C23" s="10">
        <v>49020</v>
      </c>
      <c r="D23" s="10">
        <v>49020</v>
      </c>
      <c r="E23" s="11" t="s">
        <v>15</v>
      </c>
      <c r="F23" s="8" t="s">
        <v>59</v>
      </c>
      <c r="G23" s="10">
        <v>49020</v>
      </c>
      <c r="H23" s="8" t="s">
        <v>59</v>
      </c>
      <c r="I23" s="10">
        <v>49020</v>
      </c>
      <c r="J23" s="8" t="s">
        <v>16</v>
      </c>
      <c r="K23" s="8" t="s">
        <v>421</v>
      </c>
    </row>
    <row r="24" spans="1:11" ht="93.75" x14ac:dyDescent="0.3">
      <c r="A24" s="8">
        <v>18</v>
      </c>
      <c r="B24" s="9" t="s">
        <v>370</v>
      </c>
      <c r="C24" s="10">
        <v>9500</v>
      </c>
      <c r="D24" s="10">
        <v>9500</v>
      </c>
      <c r="E24" s="11" t="s">
        <v>15</v>
      </c>
      <c r="F24" s="8" t="s">
        <v>371</v>
      </c>
      <c r="G24" s="10">
        <v>9500</v>
      </c>
      <c r="H24" s="8" t="s">
        <v>371</v>
      </c>
      <c r="I24" s="10">
        <v>9500</v>
      </c>
      <c r="J24" s="8" t="s">
        <v>16</v>
      </c>
      <c r="K24" s="8" t="s">
        <v>372</v>
      </c>
    </row>
    <row r="25" spans="1:11" ht="56.25" x14ac:dyDescent="0.3">
      <c r="A25" s="8">
        <v>19</v>
      </c>
      <c r="B25" s="9" t="s">
        <v>422</v>
      </c>
      <c r="C25" s="10">
        <v>2560</v>
      </c>
      <c r="D25" s="10">
        <v>2560</v>
      </c>
      <c r="E25" s="11" t="s">
        <v>15</v>
      </c>
      <c r="F25" s="8" t="s">
        <v>126</v>
      </c>
      <c r="G25" s="10">
        <v>2560</v>
      </c>
      <c r="H25" s="8" t="s">
        <v>126</v>
      </c>
      <c r="I25" s="10">
        <v>2560</v>
      </c>
      <c r="J25" s="8" t="s">
        <v>16</v>
      </c>
      <c r="K25" s="8" t="s">
        <v>423</v>
      </c>
    </row>
    <row r="26" spans="1:11" ht="75" x14ac:dyDescent="0.3">
      <c r="A26" s="8">
        <v>20</v>
      </c>
      <c r="B26" s="9" t="s">
        <v>373</v>
      </c>
      <c r="C26" s="10">
        <v>91500</v>
      </c>
      <c r="D26" s="10">
        <v>91500</v>
      </c>
      <c r="E26" s="11" t="s">
        <v>15</v>
      </c>
      <c r="F26" s="8" t="s">
        <v>172</v>
      </c>
      <c r="G26" s="10">
        <v>91500</v>
      </c>
      <c r="H26" s="8" t="s">
        <v>172</v>
      </c>
      <c r="I26" s="10">
        <v>91500</v>
      </c>
      <c r="J26" s="8" t="s">
        <v>16</v>
      </c>
      <c r="K26" s="8" t="s">
        <v>374</v>
      </c>
    </row>
    <row r="27" spans="1:11" ht="56.25" x14ac:dyDescent="0.3">
      <c r="A27" s="8">
        <v>21</v>
      </c>
      <c r="B27" s="9" t="s">
        <v>375</v>
      </c>
      <c r="C27" s="10">
        <v>51000</v>
      </c>
      <c r="D27" s="10">
        <v>51000</v>
      </c>
      <c r="E27" s="11" t="s">
        <v>15</v>
      </c>
      <c r="F27" s="8" t="s">
        <v>25</v>
      </c>
      <c r="G27" s="10">
        <v>51000</v>
      </c>
      <c r="H27" s="8" t="s">
        <v>25</v>
      </c>
      <c r="I27" s="10">
        <v>51000</v>
      </c>
      <c r="J27" s="8" t="s">
        <v>16</v>
      </c>
      <c r="K27" s="8" t="s">
        <v>376</v>
      </c>
    </row>
    <row r="28" spans="1:11" ht="75" x14ac:dyDescent="0.3">
      <c r="A28" s="8">
        <v>22</v>
      </c>
      <c r="B28" s="9" t="s">
        <v>356</v>
      </c>
      <c r="C28" s="10">
        <v>184000</v>
      </c>
      <c r="D28" s="10">
        <v>184000</v>
      </c>
      <c r="E28" s="11" t="s">
        <v>15</v>
      </c>
      <c r="F28" s="8" t="s">
        <v>25</v>
      </c>
      <c r="G28" s="10">
        <v>184000</v>
      </c>
      <c r="H28" s="8" t="s">
        <v>25</v>
      </c>
      <c r="I28" s="10">
        <v>184000</v>
      </c>
      <c r="J28" s="8" t="s">
        <v>16</v>
      </c>
      <c r="K28" s="8" t="s">
        <v>357</v>
      </c>
    </row>
    <row r="29" spans="1:11" ht="56.25" x14ac:dyDescent="0.3">
      <c r="A29" s="8">
        <v>23</v>
      </c>
      <c r="B29" s="9" t="s">
        <v>377</v>
      </c>
      <c r="C29" s="10">
        <v>108000</v>
      </c>
      <c r="D29" s="10">
        <v>108000</v>
      </c>
      <c r="E29" s="11" t="s">
        <v>15</v>
      </c>
      <c r="F29" s="8" t="s">
        <v>378</v>
      </c>
      <c r="G29" s="10">
        <v>108000</v>
      </c>
      <c r="H29" s="8" t="s">
        <v>378</v>
      </c>
      <c r="I29" s="10">
        <v>108000</v>
      </c>
      <c r="J29" s="8" t="s">
        <v>16</v>
      </c>
      <c r="K29" s="8" t="s">
        <v>379</v>
      </c>
    </row>
    <row r="30" spans="1:11" ht="56.25" x14ac:dyDescent="0.3">
      <c r="A30" s="8">
        <v>24</v>
      </c>
      <c r="B30" s="9" t="s">
        <v>34</v>
      </c>
      <c r="C30" s="10">
        <v>114000</v>
      </c>
      <c r="D30" s="10">
        <v>114000</v>
      </c>
      <c r="E30" s="11" t="s">
        <v>15</v>
      </c>
      <c r="F30" s="8" t="s">
        <v>35</v>
      </c>
      <c r="G30" s="10">
        <v>114000</v>
      </c>
      <c r="H30" s="8" t="s">
        <v>35</v>
      </c>
      <c r="I30" s="10">
        <v>114000</v>
      </c>
      <c r="J30" s="8" t="s">
        <v>16</v>
      </c>
      <c r="K30" s="8" t="s">
        <v>380</v>
      </c>
    </row>
    <row r="31" spans="1:11" ht="56.25" x14ac:dyDescent="0.3">
      <c r="A31" s="8">
        <v>25</v>
      </c>
      <c r="B31" s="9" t="s">
        <v>381</v>
      </c>
      <c r="C31" s="10">
        <v>114000</v>
      </c>
      <c r="D31" s="10">
        <v>114000</v>
      </c>
      <c r="E31" s="11" t="s">
        <v>15</v>
      </c>
      <c r="F31" s="8" t="s">
        <v>316</v>
      </c>
      <c r="G31" s="10">
        <v>114000</v>
      </c>
      <c r="H31" s="8" t="s">
        <v>316</v>
      </c>
      <c r="I31" s="10">
        <v>114000</v>
      </c>
      <c r="J31" s="8" t="s">
        <v>16</v>
      </c>
      <c r="K31" s="8" t="s">
        <v>382</v>
      </c>
    </row>
    <row r="32" spans="1:11" ht="56.25" x14ac:dyDescent="0.3">
      <c r="A32" s="8">
        <v>26</v>
      </c>
      <c r="B32" s="9" t="s">
        <v>383</v>
      </c>
      <c r="C32" s="10">
        <v>108000</v>
      </c>
      <c r="D32" s="10">
        <v>108000</v>
      </c>
      <c r="E32" s="11" t="s">
        <v>15</v>
      </c>
      <c r="F32" s="8" t="s">
        <v>384</v>
      </c>
      <c r="G32" s="10">
        <v>108000</v>
      </c>
      <c r="H32" s="8" t="s">
        <v>384</v>
      </c>
      <c r="I32" s="10">
        <v>108000</v>
      </c>
      <c r="J32" s="8" t="s">
        <v>16</v>
      </c>
      <c r="K32" s="8" t="s">
        <v>385</v>
      </c>
    </row>
    <row r="33" spans="1:11" ht="56.25" x14ac:dyDescent="0.3">
      <c r="A33" s="8">
        <v>27</v>
      </c>
      <c r="B33" s="9" t="s">
        <v>386</v>
      </c>
      <c r="C33" s="10">
        <v>108000</v>
      </c>
      <c r="D33" s="10">
        <v>108000</v>
      </c>
      <c r="E33" s="11" t="s">
        <v>15</v>
      </c>
      <c r="F33" s="8" t="s">
        <v>387</v>
      </c>
      <c r="G33" s="10">
        <v>108000</v>
      </c>
      <c r="H33" s="8" t="s">
        <v>387</v>
      </c>
      <c r="I33" s="10">
        <v>108000</v>
      </c>
      <c r="J33" s="8" t="s">
        <v>16</v>
      </c>
      <c r="K33" s="8" t="s">
        <v>388</v>
      </c>
    </row>
    <row r="34" spans="1:11" ht="56.25" x14ac:dyDescent="0.3">
      <c r="A34" s="8">
        <v>28</v>
      </c>
      <c r="B34" s="9" t="s">
        <v>389</v>
      </c>
      <c r="C34" s="10">
        <v>108000</v>
      </c>
      <c r="D34" s="10">
        <v>108000</v>
      </c>
      <c r="E34" s="11" t="s">
        <v>15</v>
      </c>
      <c r="F34" s="8" t="s">
        <v>390</v>
      </c>
      <c r="G34" s="10">
        <v>108000</v>
      </c>
      <c r="H34" s="8" t="s">
        <v>390</v>
      </c>
      <c r="I34" s="10">
        <v>108000</v>
      </c>
      <c r="J34" s="8" t="s">
        <v>16</v>
      </c>
      <c r="K34" s="8" t="s">
        <v>391</v>
      </c>
    </row>
    <row r="35" spans="1:11" ht="56.25" x14ac:dyDescent="0.3">
      <c r="A35" s="8">
        <v>29</v>
      </c>
      <c r="B35" s="9" t="s">
        <v>392</v>
      </c>
      <c r="C35" s="10">
        <v>108000</v>
      </c>
      <c r="D35" s="10">
        <v>108000</v>
      </c>
      <c r="E35" s="11" t="s">
        <v>15</v>
      </c>
      <c r="F35" s="8" t="s">
        <v>393</v>
      </c>
      <c r="G35" s="10">
        <v>108000</v>
      </c>
      <c r="H35" s="8" t="s">
        <v>393</v>
      </c>
      <c r="I35" s="10">
        <v>108000</v>
      </c>
      <c r="J35" s="8" t="s">
        <v>16</v>
      </c>
      <c r="K35" s="8" t="s">
        <v>394</v>
      </c>
    </row>
    <row r="36" spans="1:11" ht="56.25" x14ac:dyDescent="0.3">
      <c r="A36" s="8">
        <v>30</v>
      </c>
      <c r="B36" s="9" t="s">
        <v>395</v>
      </c>
      <c r="C36" s="10">
        <v>108000</v>
      </c>
      <c r="D36" s="10">
        <v>108000</v>
      </c>
      <c r="E36" s="11" t="s">
        <v>15</v>
      </c>
      <c r="F36" s="8" t="s">
        <v>397</v>
      </c>
      <c r="G36" s="10">
        <v>108000</v>
      </c>
      <c r="H36" s="8" t="s">
        <v>397</v>
      </c>
      <c r="I36" s="10">
        <v>108000</v>
      </c>
      <c r="J36" s="8" t="s">
        <v>16</v>
      </c>
      <c r="K36" s="8" t="s">
        <v>396</v>
      </c>
    </row>
    <row r="37" spans="1:11" ht="75" x14ac:dyDescent="0.3">
      <c r="A37" s="8">
        <v>31</v>
      </c>
      <c r="B37" s="9" t="s">
        <v>398</v>
      </c>
      <c r="C37" s="10">
        <v>25000</v>
      </c>
      <c r="D37" s="10">
        <v>25000</v>
      </c>
      <c r="E37" s="11" t="s">
        <v>15</v>
      </c>
      <c r="F37" s="8" t="s">
        <v>177</v>
      </c>
      <c r="G37" s="10">
        <v>25000</v>
      </c>
      <c r="H37" s="8" t="s">
        <v>177</v>
      </c>
      <c r="I37" s="10">
        <v>25000</v>
      </c>
      <c r="J37" s="8" t="s">
        <v>16</v>
      </c>
      <c r="K37" s="8" t="s">
        <v>399</v>
      </c>
    </row>
    <row r="38" spans="1:11" ht="56.25" x14ac:dyDescent="0.3">
      <c r="A38" s="8">
        <v>32</v>
      </c>
      <c r="B38" s="9" t="s">
        <v>424</v>
      </c>
      <c r="C38" s="10">
        <v>32100</v>
      </c>
      <c r="D38" s="10">
        <v>32100</v>
      </c>
      <c r="E38" s="11" t="s">
        <v>15</v>
      </c>
      <c r="F38" s="8" t="s">
        <v>427</v>
      </c>
      <c r="G38" s="10">
        <v>32100</v>
      </c>
      <c r="H38" s="8" t="s">
        <v>427</v>
      </c>
      <c r="I38" s="10">
        <v>32100</v>
      </c>
      <c r="J38" s="8" t="s">
        <v>16</v>
      </c>
      <c r="K38" s="8" t="s">
        <v>428</v>
      </c>
    </row>
    <row r="39" spans="1:11" ht="56.25" x14ac:dyDescent="0.3">
      <c r="A39" s="8">
        <v>33</v>
      </c>
      <c r="B39" s="9" t="s">
        <v>425</v>
      </c>
      <c r="C39" s="10">
        <v>32100</v>
      </c>
      <c r="D39" s="10">
        <v>32100</v>
      </c>
      <c r="E39" s="11" t="s">
        <v>15</v>
      </c>
      <c r="F39" s="8" t="s">
        <v>427</v>
      </c>
      <c r="G39" s="10">
        <v>32100</v>
      </c>
      <c r="H39" s="8" t="s">
        <v>427</v>
      </c>
      <c r="I39" s="10">
        <v>32100</v>
      </c>
      <c r="J39" s="8" t="s">
        <v>16</v>
      </c>
      <c r="K39" s="8" t="s">
        <v>429</v>
      </c>
    </row>
    <row r="40" spans="1:11" ht="56.25" x14ac:dyDescent="0.3">
      <c r="A40" s="8">
        <v>34</v>
      </c>
      <c r="B40" s="9" t="s">
        <v>430</v>
      </c>
      <c r="C40" s="10">
        <v>10000</v>
      </c>
      <c r="D40" s="10">
        <v>10000</v>
      </c>
      <c r="E40" s="11" t="s">
        <v>15</v>
      </c>
      <c r="F40" s="8" t="s">
        <v>431</v>
      </c>
      <c r="G40" s="10">
        <v>10000</v>
      </c>
      <c r="H40" s="8" t="s">
        <v>431</v>
      </c>
      <c r="I40" s="10">
        <v>10000</v>
      </c>
      <c r="J40" s="8" t="s">
        <v>16</v>
      </c>
      <c r="K40" s="8" t="s">
        <v>432</v>
      </c>
    </row>
    <row r="41" spans="1:11" ht="56.25" x14ac:dyDescent="0.3">
      <c r="A41" s="8">
        <v>35</v>
      </c>
      <c r="B41" s="9" t="s">
        <v>426</v>
      </c>
      <c r="C41" s="10">
        <v>32100</v>
      </c>
      <c r="D41" s="10">
        <v>32100</v>
      </c>
      <c r="E41" s="11" t="s">
        <v>15</v>
      </c>
      <c r="F41" s="8" t="s">
        <v>427</v>
      </c>
      <c r="G41" s="10">
        <v>32100</v>
      </c>
      <c r="H41" s="8" t="s">
        <v>427</v>
      </c>
      <c r="I41" s="10">
        <v>32100</v>
      </c>
      <c r="J41" s="8" t="s">
        <v>16</v>
      </c>
      <c r="K41" s="8" t="s">
        <v>399</v>
      </c>
    </row>
    <row r="42" spans="1:11" ht="40.5" customHeight="1" x14ac:dyDescent="0.3">
      <c r="A42" s="13"/>
      <c r="B42" s="17"/>
      <c r="C42" s="18"/>
      <c r="D42" s="18"/>
      <c r="E42" s="14"/>
      <c r="F42" s="13"/>
      <c r="G42" s="18"/>
      <c r="H42" s="13"/>
      <c r="I42" s="18"/>
      <c r="J42" s="13"/>
      <c r="K42" s="13"/>
    </row>
    <row r="43" spans="1:11" x14ac:dyDescent="0.3">
      <c r="A43" s="3"/>
      <c r="C43" s="2"/>
      <c r="D43" s="2"/>
      <c r="E43" s="3"/>
      <c r="F43" s="91" t="s">
        <v>434</v>
      </c>
      <c r="G43" s="91"/>
      <c r="H43" s="91"/>
      <c r="I43" s="91"/>
      <c r="J43" s="91" t="s">
        <v>68</v>
      </c>
      <c r="K43" s="91"/>
    </row>
    <row r="44" spans="1:11" x14ac:dyDescent="0.3">
      <c r="A44" s="3"/>
      <c r="B44" s="15"/>
      <c r="C44" s="15"/>
      <c r="D44" s="15"/>
      <c r="E44" s="15"/>
      <c r="F44" s="91" t="s">
        <v>69</v>
      </c>
      <c r="G44" s="91"/>
      <c r="H44" s="91"/>
      <c r="I44" s="91"/>
      <c r="J44" s="91" t="s">
        <v>70</v>
      </c>
      <c r="K44" s="91"/>
    </row>
    <row r="45" spans="1:11" x14ac:dyDescent="0.3">
      <c r="A45" s="3"/>
      <c r="C45" s="19"/>
      <c r="D45" s="19"/>
      <c r="E45" s="3"/>
      <c r="F45" s="92" t="s">
        <v>433</v>
      </c>
      <c r="G45" s="91"/>
      <c r="H45" s="92"/>
      <c r="I45" s="91"/>
      <c r="J45" s="92" t="s">
        <v>433</v>
      </c>
      <c r="K45" s="91"/>
    </row>
  </sheetData>
  <mergeCells count="21">
    <mergeCell ref="F45:G45"/>
    <mergeCell ref="H45:I45"/>
    <mergeCell ref="J45:K45"/>
    <mergeCell ref="J5:J6"/>
    <mergeCell ref="K5:K6"/>
    <mergeCell ref="F43:G43"/>
    <mergeCell ref="H43:I43"/>
    <mergeCell ref="J43:K43"/>
    <mergeCell ref="F44:G44"/>
    <mergeCell ref="H44:I44"/>
    <mergeCell ref="J44:K44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honeticPr fontId="4" type="noConversion"/>
  <pageMargins left="0.15748031496062992" right="0.15748031496062992" top="0.15748031496062992" bottom="0.23622047244094491" header="0.15748031496062992" footer="0.1574803149606299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F9E43-B08D-4F08-9C75-F143D470EF4C}">
  <dimension ref="A1:M27"/>
  <sheetViews>
    <sheetView topLeftCell="A25" workbookViewId="0">
      <selection activeCell="M21" sqref="M21"/>
    </sheetView>
  </sheetViews>
  <sheetFormatPr defaultRowHeight="18.75" x14ac:dyDescent="0.3"/>
  <cols>
    <col min="1" max="1" width="4.625" style="1" customWidth="1"/>
    <col min="2" max="2" width="18.75" style="1" customWidth="1"/>
    <col min="3" max="3" width="13.375" style="1" customWidth="1"/>
    <col min="4" max="4" width="14.125" style="1" customWidth="1"/>
    <col min="5" max="5" width="11.25" style="1" customWidth="1"/>
    <col min="6" max="6" width="11.5" style="1" customWidth="1"/>
    <col min="7" max="7" width="13.25" style="1" customWidth="1"/>
    <col min="8" max="8" width="11.25" style="1" customWidth="1"/>
    <col min="9" max="9" width="13.75" style="1" customWidth="1"/>
    <col min="10" max="10" width="11.125" style="1" customWidth="1"/>
    <col min="11" max="11" width="12.25" style="3" customWidth="1"/>
    <col min="12" max="12" width="9" style="1"/>
    <col min="13" max="13" width="13.5" style="1" bestFit="1" customWidth="1"/>
    <col min="14" max="16384" width="9" style="1"/>
  </cols>
  <sheetData>
    <row r="1" spans="1:11" x14ac:dyDescent="0.3">
      <c r="C1" s="2"/>
      <c r="D1" s="2"/>
      <c r="E1" s="3"/>
      <c r="G1" s="2"/>
      <c r="K1" s="4" t="s">
        <v>0</v>
      </c>
    </row>
    <row r="2" spans="1:11" x14ac:dyDescent="0.3">
      <c r="A2" s="93" t="s">
        <v>20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x14ac:dyDescent="0.3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x14ac:dyDescent="0.3">
      <c r="A4" s="94" t="s">
        <v>67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ht="45" customHeight="1" x14ac:dyDescent="0.3">
      <c r="A5" s="95" t="s">
        <v>2</v>
      </c>
      <c r="B5" s="95" t="s">
        <v>3</v>
      </c>
      <c r="C5" s="96" t="s">
        <v>4</v>
      </c>
      <c r="D5" s="97" t="s">
        <v>5</v>
      </c>
      <c r="E5" s="95" t="s">
        <v>6</v>
      </c>
      <c r="F5" s="95" t="s">
        <v>7</v>
      </c>
      <c r="G5" s="95"/>
      <c r="H5" s="95" t="s">
        <v>8</v>
      </c>
      <c r="I5" s="95"/>
      <c r="J5" s="95" t="s">
        <v>9</v>
      </c>
      <c r="K5" s="95" t="s">
        <v>10</v>
      </c>
    </row>
    <row r="6" spans="1:11" ht="37.5" x14ac:dyDescent="0.3">
      <c r="A6" s="95"/>
      <c r="B6" s="95"/>
      <c r="C6" s="96"/>
      <c r="D6" s="97"/>
      <c r="E6" s="95"/>
      <c r="F6" s="7" t="s">
        <v>11</v>
      </c>
      <c r="G6" s="6" t="s">
        <v>12</v>
      </c>
      <c r="H6" s="5" t="s">
        <v>13</v>
      </c>
      <c r="I6" s="5" t="s">
        <v>14</v>
      </c>
      <c r="J6" s="95"/>
      <c r="K6" s="95"/>
    </row>
    <row r="7" spans="1:11" ht="93.75" x14ac:dyDescent="0.3">
      <c r="A7" s="8">
        <v>1</v>
      </c>
      <c r="B7" s="9" t="s">
        <v>21</v>
      </c>
      <c r="C7" s="10">
        <v>480000</v>
      </c>
      <c r="D7" s="10">
        <v>480000</v>
      </c>
      <c r="E7" s="11" t="s">
        <v>15</v>
      </c>
      <c r="F7" s="8" t="s">
        <v>22</v>
      </c>
      <c r="G7" s="10">
        <v>480000</v>
      </c>
      <c r="H7" s="8" t="s">
        <v>22</v>
      </c>
      <c r="I7" s="10">
        <v>480000</v>
      </c>
      <c r="J7" s="8" t="s">
        <v>16</v>
      </c>
      <c r="K7" s="8" t="s">
        <v>23</v>
      </c>
    </row>
    <row r="8" spans="1:11" ht="56.25" x14ac:dyDescent="0.3">
      <c r="A8" s="8">
        <v>2</v>
      </c>
      <c r="B8" s="16" t="s">
        <v>34</v>
      </c>
      <c r="C8" s="12">
        <v>57000</v>
      </c>
      <c r="D8" s="12">
        <v>57000</v>
      </c>
      <c r="E8" s="11" t="s">
        <v>15</v>
      </c>
      <c r="F8" s="8" t="s">
        <v>35</v>
      </c>
      <c r="G8" s="12">
        <v>57000</v>
      </c>
      <c r="H8" s="8" t="s">
        <v>35</v>
      </c>
      <c r="I8" s="12">
        <v>57000</v>
      </c>
      <c r="J8" s="8" t="s">
        <v>16</v>
      </c>
      <c r="K8" s="8" t="s">
        <v>36</v>
      </c>
    </row>
    <row r="9" spans="1:11" ht="56.25" x14ac:dyDescent="0.3">
      <c r="A9" s="8">
        <v>3</v>
      </c>
      <c r="B9" s="16" t="s">
        <v>37</v>
      </c>
      <c r="C9" s="12">
        <v>57000</v>
      </c>
      <c r="D9" s="12">
        <v>57000</v>
      </c>
      <c r="E9" s="11" t="s">
        <v>15</v>
      </c>
      <c r="F9" s="8" t="s">
        <v>38</v>
      </c>
      <c r="G9" s="12">
        <v>57000</v>
      </c>
      <c r="H9" s="8" t="s">
        <v>38</v>
      </c>
      <c r="I9" s="12">
        <v>57000</v>
      </c>
      <c r="J9" s="8" t="s">
        <v>16</v>
      </c>
      <c r="K9" s="8" t="s">
        <v>39</v>
      </c>
    </row>
    <row r="10" spans="1:11" ht="56.25" x14ac:dyDescent="0.3">
      <c r="A10" s="8">
        <v>4</v>
      </c>
      <c r="B10" s="16" t="s">
        <v>40</v>
      </c>
      <c r="C10" s="12">
        <v>57000</v>
      </c>
      <c r="D10" s="12">
        <v>57000</v>
      </c>
      <c r="E10" s="11" t="s">
        <v>15</v>
      </c>
      <c r="F10" s="8" t="s">
        <v>41</v>
      </c>
      <c r="G10" s="12">
        <v>57000</v>
      </c>
      <c r="H10" s="8" t="s">
        <v>41</v>
      </c>
      <c r="I10" s="12">
        <v>57000</v>
      </c>
      <c r="J10" s="8" t="s">
        <v>16</v>
      </c>
      <c r="K10" s="8" t="s">
        <v>42</v>
      </c>
    </row>
    <row r="11" spans="1:11" ht="131.25" x14ac:dyDescent="0.3">
      <c r="A11" s="8">
        <v>5</v>
      </c>
      <c r="B11" s="16" t="s">
        <v>43</v>
      </c>
      <c r="C11" s="12">
        <v>3000</v>
      </c>
      <c r="D11" s="12">
        <v>3000</v>
      </c>
      <c r="E11" s="11" t="s">
        <v>15</v>
      </c>
      <c r="F11" s="8" t="s">
        <v>17</v>
      </c>
      <c r="G11" s="12">
        <v>3000</v>
      </c>
      <c r="H11" s="8" t="s">
        <v>17</v>
      </c>
      <c r="I11" s="12">
        <v>3000</v>
      </c>
      <c r="J11" s="8" t="s">
        <v>16</v>
      </c>
      <c r="K11" s="8" t="s">
        <v>44</v>
      </c>
    </row>
    <row r="12" spans="1:11" ht="56.25" x14ac:dyDescent="0.3">
      <c r="A12" s="8">
        <v>6</v>
      </c>
      <c r="B12" s="16" t="s">
        <v>45</v>
      </c>
      <c r="C12" s="12">
        <v>8850</v>
      </c>
      <c r="D12" s="12">
        <v>8850</v>
      </c>
      <c r="E12" s="11" t="s">
        <v>15</v>
      </c>
      <c r="F12" s="8" t="s">
        <v>17</v>
      </c>
      <c r="G12" s="12">
        <v>8850</v>
      </c>
      <c r="H12" s="8" t="s">
        <v>17</v>
      </c>
      <c r="I12" s="12">
        <v>8850</v>
      </c>
      <c r="J12" s="8" t="s">
        <v>16</v>
      </c>
      <c r="K12" s="8" t="s">
        <v>46</v>
      </c>
    </row>
    <row r="13" spans="1:11" ht="75" x14ac:dyDescent="0.3">
      <c r="A13" s="8">
        <v>7</v>
      </c>
      <c r="B13" s="16" t="s">
        <v>47</v>
      </c>
      <c r="C13" s="12">
        <v>8100</v>
      </c>
      <c r="D13" s="12">
        <v>8100</v>
      </c>
      <c r="E13" s="11" t="s">
        <v>15</v>
      </c>
      <c r="F13" s="8" t="s">
        <v>48</v>
      </c>
      <c r="G13" s="12">
        <v>8100</v>
      </c>
      <c r="H13" s="8" t="s">
        <v>48</v>
      </c>
      <c r="I13" s="12">
        <v>8100</v>
      </c>
      <c r="J13" s="8" t="s">
        <v>16</v>
      </c>
      <c r="K13" s="8" t="s">
        <v>49</v>
      </c>
    </row>
    <row r="14" spans="1:11" ht="56.25" x14ac:dyDescent="0.3">
      <c r="A14" s="8">
        <v>8</v>
      </c>
      <c r="B14" s="16" t="s">
        <v>50</v>
      </c>
      <c r="C14" s="12">
        <v>105000</v>
      </c>
      <c r="D14" s="12">
        <v>105000</v>
      </c>
      <c r="E14" s="11" t="s">
        <v>15</v>
      </c>
      <c r="F14" s="8" t="s">
        <v>51</v>
      </c>
      <c r="G14" s="12">
        <v>105000</v>
      </c>
      <c r="H14" s="8" t="s">
        <v>51</v>
      </c>
      <c r="I14" s="12">
        <v>105000</v>
      </c>
      <c r="J14" s="8" t="s">
        <v>16</v>
      </c>
      <c r="K14" s="8" t="s">
        <v>52</v>
      </c>
    </row>
    <row r="15" spans="1:11" ht="56.25" x14ac:dyDescent="0.3">
      <c r="A15" s="8">
        <v>9</v>
      </c>
      <c r="B15" s="9" t="s">
        <v>24</v>
      </c>
      <c r="C15" s="10">
        <v>253000</v>
      </c>
      <c r="D15" s="10">
        <v>253000</v>
      </c>
      <c r="E15" s="11" t="s">
        <v>15</v>
      </c>
      <c r="F15" s="8" t="s">
        <v>25</v>
      </c>
      <c r="G15" s="10">
        <v>253000</v>
      </c>
      <c r="H15" s="8" t="s">
        <v>25</v>
      </c>
      <c r="I15" s="10">
        <v>253000</v>
      </c>
      <c r="J15" s="8" t="s">
        <v>16</v>
      </c>
      <c r="K15" s="8" t="s">
        <v>26</v>
      </c>
    </row>
    <row r="16" spans="1:11" ht="93.75" x14ac:dyDescent="0.3">
      <c r="A16" s="8">
        <v>10</v>
      </c>
      <c r="B16" s="9" t="s">
        <v>53</v>
      </c>
      <c r="C16" s="10">
        <v>119000</v>
      </c>
      <c r="D16" s="10">
        <v>119000</v>
      </c>
      <c r="E16" s="11" t="s">
        <v>15</v>
      </c>
      <c r="F16" s="8" t="s">
        <v>25</v>
      </c>
      <c r="G16" s="10">
        <v>119000</v>
      </c>
      <c r="H16" s="8" t="s">
        <v>25</v>
      </c>
      <c r="I16" s="10">
        <v>119000</v>
      </c>
      <c r="J16" s="8" t="s">
        <v>16</v>
      </c>
      <c r="K16" s="8" t="s">
        <v>54</v>
      </c>
    </row>
    <row r="17" spans="1:13" ht="93.75" x14ac:dyDescent="0.3">
      <c r="A17" s="8">
        <v>11</v>
      </c>
      <c r="B17" s="9" t="s">
        <v>27</v>
      </c>
      <c r="C17" s="10">
        <v>494500</v>
      </c>
      <c r="D17" s="10">
        <v>494500</v>
      </c>
      <c r="E17" s="11" t="s">
        <v>15</v>
      </c>
      <c r="F17" s="8" t="s">
        <v>28</v>
      </c>
      <c r="G17" s="10">
        <v>494500</v>
      </c>
      <c r="H17" s="8" t="s">
        <v>28</v>
      </c>
      <c r="I17" s="10">
        <v>494500</v>
      </c>
      <c r="J17" s="8" t="s">
        <v>16</v>
      </c>
      <c r="K17" s="8" t="s">
        <v>29</v>
      </c>
    </row>
    <row r="18" spans="1:13" ht="93.75" x14ac:dyDescent="0.3">
      <c r="A18" s="8">
        <v>12</v>
      </c>
      <c r="B18" s="9" t="s">
        <v>30</v>
      </c>
      <c r="C18" s="10">
        <v>489000</v>
      </c>
      <c r="D18" s="10">
        <v>489000</v>
      </c>
      <c r="E18" s="11" t="s">
        <v>15</v>
      </c>
      <c r="F18" s="8" t="s">
        <v>28</v>
      </c>
      <c r="G18" s="10">
        <v>489000</v>
      </c>
      <c r="H18" s="8" t="s">
        <v>28</v>
      </c>
      <c r="I18" s="10">
        <v>489000</v>
      </c>
      <c r="J18" s="8" t="s">
        <v>16</v>
      </c>
      <c r="K18" s="8" t="s">
        <v>32</v>
      </c>
    </row>
    <row r="19" spans="1:13" ht="112.5" x14ac:dyDescent="0.3">
      <c r="A19" s="8">
        <v>13</v>
      </c>
      <c r="B19" s="9" t="s">
        <v>31</v>
      </c>
      <c r="C19" s="10">
        <v>496000</v>
      </c>
      <c r="D19" s="10">
        <v>496000</v>
      </c>
      <c r="E19" s="11" t="s">
        <v>15</v>
      </c>
      <c r="F19" s="8" t="s">
        <v>28</v>
      </c>
      <c r="G19" s="10">
        <v>496000</v>
      </c>
      <c r="H19" s="8" t="s">
        <v>28</v>
      </c>
      <c r="I19" s="10">
        <v>496000</v>
      </c>
      <c r="J19" s="8" t="s">
        <v>16</v>
      </c>
      <c r="K19" s="8" t="s">
        <v>33</v>
      </c>
    </row>
    <row r="20" spans="1:13" ht="93.75" x14ac:dyDescent="0.3">
      <c r="A20" s="8">
        <v>14</v>
      </c>
      <c r="B20" s="16" t="s">
        <v>55</v>
      </c>
      <c r="C20" s="12">
        <v>2800</v>
      </c>
      <c r="D20" s="12">
        <v>2800</v>
      </c>
      <c r="E20" s="11" t="s">
        <v>15</v>
      </c>
      <c r="F20" s="8" t="s">
        <v>56</v>
      </c>
      <c r="G20" s="12">
        <v>2800</v>
      </c>
      <c r="H20" s="8" t="s">
        <v>56</v>
      </c>
      <c r="I20" s="12">
        <v>2800</v>
      </c>
      <c r="J20" s="8" t="s">
        <v>16</v>
      </c>
      <c r="K20" s="8" t="s">
        <v>57</v>
      </c>
      <c r="M20" s="69">
        <f>D7+D8+D9+D10+D11+D12+D13+D14+D15+D16+D17+D18+D19+D20+D21+D22+D23</f>
        <v>3767654.8</v>
      </c>
    </row>
    <row r="21" spans="1:13" ht="56.25" x14ac:dyDescent="0.3">
      <c r="A21" s="8">
        <v>15</v>
      </c>
      <c r="B21" s="16" t="s">
        <v>58</v>
      </c>
      <c r="C21" s="12">
        <v>10585</v>
      </c>
      <c r="D21" s="12">
        <v>10585</v>
      </c>
      <c r="E21" s="11" t="s">
        <v>15</v>
      </c>
      <c r="F21" s="8" t="s">
        <v>59</v>
      </c>
      <c r="G21" s="12">
        <v>10585</v>
      </c>
      <c r="H21" s="8" t="s">
        <v>59</v>
      </c>
      <c r="I21" s="12">
        <v>10585</v>
      </c>
      <c r="J21" s="8" t="s">
        <v>16</v>
      </c>
      <c r="K21" s="8" t="s">
        <v>60</v>
      </c>
    </row>
    <row r="22" spans="1:13" ht="75" x14ac:dyDescent="0.3">
      <c r="A22" s="8">
        <v>16</v>
      </c>
      <c r="B22" s="16" t="s">
        <v>61</v>
      </c>
      <c r="C22" s="12">
        <v>24600</v>
      </c>
      <c r="D22" s="12">
        <v>24600</v>
      </c>
      <c r="E22" s="11" t="s">
        <v>15</v>
      </c>
      <c r="F22" s="8" t="s">
        <v>62</v>
      </c>
      <c r="G22" s="12">
        <v>24600</v>
      </c>
      <c r="H22" s="8" t="s">
        <v>62</v>
      </c>
      <c r="I22" s="12">
        <v>24600</v>
      </c>
      <c r="J22" s="8" t="s">
        <v>16</v>
      </c>
      <c r="K22" s="8" t="s">
        <v>63</v>
      </c>
    </row>
    <row r="23" spans="1:13" ht="75" x14ac:dyDescent="0.3">
      <c r="A23" s="8">
        <v>17</v>
      </c>
      <c r="B23" s="16" t="s">
        <v>66</v>
      </c>
      <c r="C23" s="12">
        <v>1102219.8</v>
      </c>
      <c r="D23" s="12">
        <v>1102219.8</v>
      </c>
      <c r="E23" s="11" t="s">
        <v>15</v>
      </c>
      <c r="F23" s="8" t="s">
        <v>64</v>
      </c>
      <c r="G23" s="12">
        <v>1102219.8</v>
      </c>
      <c r="H23" s="8" t="s">
        <v>64</v>
      </c>
      <c r="I23" s="12">
        <v>1102219.8</v>
      </c>
      <c r="J23" s="8" t="s">
        <v>16</v>
      </c>
      <c r="K23" s="8" t="s">
        <v>65</v>
      </c>
    </row>
    <row r="24" spans="1:13" ht="40.5" customHeight="1" x14ac:dyDescent="0.3">
      <c r="A24" s="13"/>
      <c r="B24" s="17"/>
      <c r="C24" s="18"/>
      <c r="D24" s="18"/>
      <c r="E24" s="14"/>
      <c r="F24" s="13"/>
      <c r="G24" s="18"/>
      <c r="H24" s="13"/>
      <c r="I24" s="18"/>
      <c r="J24" s="13"/>
      <c r="K24" s="13"/>
    </row>
    <row r="25" spans="1:13" x14ac:dyDescent="0.3">
      <c r="A25" s="3"/>
      <c r="C25" s="2"/>
      <c r="D25" s="2"/>
      <c r="E25" s="3"/>
      <c r="F25" s="91" t="s">
        <v>71</v>
      </c>
      <c r="G25" s="91"/>
      <c r="H25" s="91"/>
      <c r="I25" s="91"/>
      <c r="J25" s="91" t="s">
        <v>68</v>
      </c>
      <c r="K25" s="91"/>
    </row>
    <row r="26" spans="1:13" x14ac:dyDescent="0.3">
      <c r="A26" s="3"/>
      <c r="B26" s="15"/>
      <c r="C26" s="15"/>
      <c r="D26" s="15"/>
      <c r="E26" s="15"/>
      <c r="F26" s="91" t="s">
        <v>69</v>
      </c>
      <c r="G26" s="91"/>
      <c r="H26" s="91"/>
      <c r="I26" s="91"/>
      <c r="J26" s="91" t="s">
        <v>70</v>
      </c>
      <c r="K26" s="91"/>
    </row>
    <row r="27" spans="1:13" x14ac:dyDescent="0.3">
      <c r="A27" s="3"/>
      <c r="C27" s="19"/>
      <c r="D27" s="19"/>
      <c r="E27" s="3"/>
      <c r="F27" s="92">
        <v>24781</v>
      </c>
      <c r="G27" s="91"/>
      <c r="H27" s="92"/>
      <c r="I27" s="91"/>
      <c r="J27" s="92">
        <v>24781</v>
      </c>
      <c r="K27" s="91"/>
    </row>
  </sheetData>
  <mergeCells count="21">
    <mergeCell ref="F25:G25"/>
    <mergeCell ref="H25:I25"/>
    <mergeCell ref="J25:K25"/>
    <mergeCell ref="J5:J6"/>
    <mergeCell ref="K5:K6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F26:G26"/>
    <mergeCell ref="H26:I26"/>
    <mergeCell ref="J26:K26"/>
    <mergeCell ref="F27:G27"/>
    <mergeCell ref="H27:I27"/>
    <mergeCell ref="J27:K27"/>
  </mergeCells>
  <phoneticPr fontId="4" type="noConversion"/>
  <pageMargins left="0.15748031496062992" right="0.15748031496062992" top="0.19685039370078741" bottom="0.19685039370078741" header="0.15748031496062992" footer="0.15748031496062992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78723-CC55-4F27-866D-F5C7D9C86137}">
  <dimension ref="A1:N40"/>
  <sheetViews>
    <sheetView topLeftCell="A37" workbookViewId="0">
      <selection activeCell="L11" sqref="L11"/>
    </sheetView>
  </sheetViews>
  <sheetFormatPr defaultRowHeight="18.75" x14ac:dyDescent="0.3"/>
  <cols>
    <col min="1" max="1" width="4.625" style="1" customWidth="1"/>
    <col min="2" max="2" width="18.75" style="1" customWidth="1"/>
    <col min="3" max="3" width="13.375" style="1" customWidth="1"/>
    <col min="4" max="4" width="14.125" style="1" customWidth="1"/>
    <col min="5" max="5" width="11.25" style="1" customWidth="1"/>
    <col min="6" max="6" width="11.5" style="1" customWidth="1"/>
    <col min="7" max="7" width="13.25" style="1" customWidth="1"/>
    <col min="8" max="8" width="11.25" style="1" customWidth="1"/>
    <col min="9" max="9" width="13.75" style="1" customWidth="1"/>
    <col min="10" max="10" width="11.125" style="1" customWidth="1"/>
    <col min="11" max="11" width="12.25" style="3" customWidth="1"/>
    <col min="12" max="13" width="9" style="1"/>
    <col min="14" max="14" width="13.5" style="1" bestFit="1" customWidth="1"/>
    <col min="15" max="16384" width="9" style="1"/>
  </cols>
  <sheetData>
    <row r="1" spans="1:14" x14ac:dyDescent="0.3">
      <c r="C1" s="2"/>
      <c r="D1" s="2"/>
      <c r="E1" s="3"/>
      <c r="G1" s="2"/>
      <c r="K1" s="4" t="s">
        <v>0</v>
      </c>
    </row>
    <row r="2" spans="1:14" x14ac:dyDescent="0.3">
      <c r="A2" s="93" t="s">
        <v>72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4" x14ac:dyDescent="0.3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4" x14ac:dyDescent="0.3">
      <c r="A4" s="94" t="s">
        <v>73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4" ht="45" customHeight="1" x14ac:dyDescent="0.3">
      <c r="A5" s="95" t="s">
        <v>2</v>
      </c>
      <c r="B5" s="95" t="s">
        <v>3</v>
      </c>
      <c r="C5" s="96" t="s">
        <v>4</v>
      </c>
      <c r="D5" s="97" t="s">
        <v>5</v>
      </c>
      <c r="E5" s="95" t="s">
        <v>6</v>
      </c>
      <c r="F5" s="95" t="s">
        <v>7</v>
      </c>
      <c r="G5" s="95"/>
      <c r="H5" s="95" t="s">
        <v>8</v>
      </c>
      <c r="I5" s="95"/>
      <c r="J5" s="95" t="s">
        <v>9</v>
      </c>
      <c r="K5" s="95" t="s">
        <v>10</v>
      </c>
    </row>
    <row r="6" spans="1:14" ht="37.5" x14ac:dyDescent="0.3">
      <c r="A6" s="95"/>
      <c r="B6" s="95"/>
      <c r="C6" s="96"/>
      <c r="D6" s="97"/>
      <c r="E6" s="95"/>
      <c r="F6" s="7" t="s">
        <v>11</v>
      </c>
      <c r="G6" s="6" t="s">
        <v>12</v>
      </c>
      <c r="H6" s="5" t="s">
        <v>13</v>
      </c>
      <c r="I6" s="5" t="s">
        <v>14</v>
      </c>
      <c r="J6" s="95"/>
      <c r="K6" s="95"/>
    </row>
    <row r="7" spans="1:14" ht="56.25" x14ac:dyDescent="0.3">
      <c r="A7" s="8">
        <v>1</v>
      </c>
      <c r="B7" s="9" t="s">
        <v>117</v>
      </c>
      <c r="C7" s="10">
        <v>143400</v>
      </c>
      <c r="D7" s="10">
        <v>143400</v>
      </c>
      <c r="E7" s="11" t="s">
        <v>15</v>
      </c>
      <c r="F7" s="11" t="s">
        <v>62</v>
      </c>
      <c r="G7" s="10">
        <v>143400</v>
      </c>
      <c r="H7" s="11" t="s">
        <v>62</v>
      </c>
      <c r="I7" s="10">
        <v>143400</v>
      </c>
      <c r="J7" s="8" t="s">
        <v>16</v>
      </c>
      <c r="K7" s="8" t="s">
        <v>118</v>
      </c>
      <c r="N7" s="69">
        <f>D7+D8+D9+D10+D11+D12+D13+D14+D15+D16+D17+D18+D19+D20+D21+D22++D23+D24+D25+D26+D27+D28+D29+D30+D31+D32+D33+D34+D35+D36</f>
        <v>5126132.13</v>
      </c>
    </row>
    <row r="8" spans="1:14" ht="75" x14ac:dyDescent="0.3">
      <c r="A8" s="8">
        <v>2</v>
      </c>
      <c r="B8" s="9" t="s">
        <v>119</v>
      </c>
      <c r="C8" s="10">
        <v>45700</v>
      </c>
      <c r="D8" s="10">
        <v>45700</v>
      </c>
      <c r="E8" s="11" t="s">
        <v>15</v>
      </c>
      <c r="F8" s="8" t="s">
        <v>120</v>
      </c>
      <c r="G8" s="10">
        <v>45700</v>
      </c>
      <c r="H8" s="8" t="s">
        <v>121</v>
      </c>
      <c r="I8" s="10">
        <v>45700</v>
      </c>
      <c r="J8" s="8" t="s">
        <v>16</v>
      </c>
      <c r="K8" s="8" t="s">
        <v>122</v>
      </c>
    </row>
    <row r="9" spans="1:14" ht="56.25" x14ac:dyDescent="0.3">
      <c r="A9" s="8">
        <v>3</v>
      </c>
      <c r="B9" s="9" t="s">
        <v>123</v>
      </c>
      <c r="C9" s="10">
        <v>4000</v>
      </c>
      <c r="D9" s="10">
        <v>4000</v>
      </c>
      <c r="E9" s="11" t="s">
        <v>15</v>
      </c>
      <c r="F9" s="8" t="s">
        <v>95</v>
      </c>
      <c r="G9" s="10">
        <v>4000</v>
      </c>
      <c r="H9" s="8" t="s">
        <v>95</v>
      </c>
      <c r="I9" s="10">
        <v>4000</v>
      </c>
      <c r="J9" s="8" t="s">
        <v>16</v>
      </c>
      <c r="K9" s="8" t="s">
        <v>124</v>
      </c>
    </row>
    <row r="10" spans="1:14" ht="93.75" x14ac:dyDescent="0.3">
      <c r="A10" s="8">
        <v>4</v>
      </c>
      <c r="B10" s="9" t="s">
        <v>94</v>
      </c>
      <c r="C10" s="10">
        <v>3076</v>
      </c>
      <c r="D10" s="10">
        <v>3076</v>
      </c>
      <c r="E10" s="11" t="s">
        <v>15</v>
      </c>
      <c r="F10" s="11" t="s">
        <v>95</v>
      </c>
      <c r="G10" s="10">
        <v>3076</v>
      </c>
      <c r="H10" s="11" t="s">
        <v>95</v>
      </c>
      <c r="I10" s="10">
        <v>3076</v>
      </c>
      <c r="J10" s="8" t="s">
        <v>16</v>
      </c>
      <c r="K10" s="8" t="s">
        <v>96</v>
      </c>
    </row>
    <row r="11" spans="1:14" ht="75" x14ac:dyDescent="0.3">
      <c r="A11" s="8">
        <v>5</v>
      </c>
      <c r="B11" s="9" t="s">
        <v>97</v>
      </c>
      <c r="C11" s="10">
        <v>2500</v>
      </c>
      <c r="D11" s="10">
        <v>2500</v>
      </c>
      <c r="E11" s="11" t="s">
        <v>15</v>
      </c>
      <c r="F11" s="8" t="s">
        <v>98</v>
      </c>
      <c r="G11" s="10">
        <v>2500</v>
      </c>
      <c r="H11" s="8" t="s">
        <v>98</v>
      </c>
      <c r="I11" s="10">
        <v>2500</v>
      </c>
      <c r="J11" s="8" t="s">
        <v>16</v>
      </c>
      <c r="K11" s="8" t="s">
        <v>99</v>
      </c>
    </row>
    <row r="12" spans="1:14" ht="75" x14ac:dyDescent="0.3">
      <c r="A12" s="8">
        <v>6</v>
      </c>
      <c r="B12" s="9" t="s">
        <v>100</v>
      </c>
      <c r="C12" s="10">
        <v>28500</v>
      </c>
      <c r="D12" s="10">
        <v>28500</v>
      </c>
      <c r="E12" s="11" t="s">
        <v>15</v>
      </c>
      <c r="F12" s="8" t="s">
        <v>101</v>
      </c>
      <c r="G12" s="10">
        <v>28500</v>
      </c>
      <c r="H12" s="8" t="s">
        <v>101</v>
      </c>
      <c r="I12" s="10">
        <v>28500</v>
      </c>
      <c r="J12" s="8" t="s">
        <v>16</v>
      </c>
      <c r="K12" s="8" t="s">
        <v>102</v>
      </c>
    </row>
    <row r="13" spans="1:14" ht="75" x14ac:dyDescent="0.3">
      <c r="A13" s="8">
        <v>7</v>
      </c>
      <c r="B13" s="9" t="s">
        <v>103</v>
      </c>
      <c r="C13" s="10">
        <v>27241.13</v>
      </c>
      <c r="D13" s="10">
        <v>27241.13</v>
      </c>
      <c r="E13" s="11" t="s">
        <v>15</v>
      </c>
      <c r="F13" s="8" t="s">
        <v>104</v>
      </c>
      <c r="G13" s="10">
        <v>27241.13</v>
      </c>
      <c r="H13" s="8" t="s">
        <v>104</v>
      </c>
      <c r="I13" s="10">
        <v>27241.13</v>
      </c>
      <c r="J13" s="8" t="s">
        <v>16</v>
      </c>
      <c r="K13" s="8" t="s">
        <v>105</v>
      </c>
    </row>
    <row r="14" spans="1:14" ht="112.5" x14ac:dyDescent="0.3">
      <c r="A14" s="8">
        <v>8</v>
      </c>
      <c r="B14" s="9" t="s">
        <v>106</v>
      </c>
      <c r="C14" s="10">
        <v>6000</v>
      </c>
      <c r="D14" s="10">
        <v>6000</v>
      </c>
      <c r="E14" s="11" t="s">
        <v>15</v>
      </c>
      <c r="F14" s="8" t="s">
        <v>107</v>
      </c>
      <c r="G14" s="10">
        <v>6000</v>
      </c>
      <c r="H14" s="8" t="s">
        <v>107</v>
      </c>
      <c r="I14" s="10">
        <v>6000</v>
      </c>
      <c r="J14" s="8" t="s">
        <v>16</v>
      </c>
      <c r="K14" s="8" t="s">
        <v>108</v>
      </c>
    </row>
    <row r="15" spans="1:14" ht="75" x14ac:dyDescent="0.3">
      <c r="A15" s="8">
        <v>9</v>
      </c>
      <c r="B15" s="9" t="s">
        <v>74</v>
      </c>
      <c r="C15" s="10">
        <v>313500</v>
      </c>
      <c r="D15" s="10">
        <v>313500</v>
      </c>
      <c r="E15" s="11" t="s">
        <v>15</v>
      </c>
      <c r="F15" s="8" t="s">
        <v>19</v>
      </c>
      <c r="G15" s="10">
        <v>313500</v>
      </c>
      <c r="H15" s="8" t="s">
        <v>19</v>
      </c>
      <c r="I15" s="10">
        <v>313500</v>
      </c>
      <c r="J15" s="8" t="s">
        <v>16</v>
      </c>
      <c r="K15" s="8" t="s">
        <v>75</v>
      </c>
    </row>
    <row r="16" spans="1:14" ht="56.25" x14ac:dyDescent="0.3">
      <c r="A16" s="8">
        <v>10</v>
      </c>
      <c r="B16" s="16" t="s">
        <v>76</v>
      </c>
      <c r="C16" s="12">
        <v>351000</v>
      </c>
      <c r="D16" s="12">
        <v>351000</v>
      </c>
      <c r="E16" s="11" t="s">
        <v>15</v>
      </c>
      <c r="F16" s="8" t="s">
        <v>19</v>
      </c>
      <c r="G16" s="12">
        <v>351000</v>
      </c>
      <c r="H16" s="8" t="s">
        <v>19</v>
      </c>
      <c r="I16" s="12">
        <v>351000</v>
      </c>
      <c r="J16" s="8" t="s">
        <v>16</v>
      </c>
      <c r="K16" s="8" t="s">
        <v>77</v>
      </c>
    </row>
    <row r="17" spans="1:11" ht="112.5" x14ac:dyDescent="0.3">
      <c r="A17" s="8">
        <v>11</v>
      </c>
      <c r="B17" s="16" t="s">
        <v>78</v>
      </c>
      <c r="C17" s="12">
        <v>491000</v>
      </c>
      <c r="D17" s="12">
        <v>491000</v>
      </c>
      <c r="E17" s="11" t="s">
        <v>15</v>
      </c>
      <c r="F17" s="8" t="s">
        <v>18</v>
      </c>
      <c r="G17" s="12">
        <v>491000</v>
      </c>
      <c r="H17" s="8" t="s">
        <v>18</v>
      </c>
      <c r="I17" s="12">
        <v>491000</v>
      </c>
      <c r="J17" s="8" t="s">
        <v>16</v>
      </c>
      <c r="K17" s="8" t="s">
        <v>81</v>
      </c>
    </row>
    <row r="18" spans="1:11" ht="93.75" x14ac:dyDescent="0.3">
      <c r="A18" s="8">
        <v>12</v>
      </c>
      <c r="B18" s="16" t="s">
        <v>79</v>
      </c>
      <c r="C18" s="12">
        <v>498500</v>
      </c>
      <c r="D18" s="12">
        <v>498500</v>
      </c>
      <c r="E18" s="11" t="s">
        <v>15</v>
      </c>
      <c r="F18" s="8" t="s">
        <v>18</v>
      </c>
      <c r="G18" s="12">
        <v>498500</v>
      </c>
      <c r="H18" s="8" t="s">
        <v>18</v>
      </c>
      <c r="I18" s="12">
        <v>498500</v>
      </c>
      <c r="J18" s="8" t="s">
        <v>16</v>
      </c>
      <c r="K18" s="8" t="s">
        <v>82</v>
      </c>
    </row>
    <row r="19" spans="1:11" ht="93.75" x14ac:dyDescent="0.3">
      <c r="A19" s="8">
        <v>13</v>
      </c>
      <c r="B19" s="16" t="s">
        <v>80</v>
      </c>
      <c r="C19" s="12">
        <v>487000</v>
      </c>
      <c r="D19" s="12">
        <v>487000</v>
      </c>
      <c r="E19" s="11" t="s">
        <v>15</v>
      </c>
      <c r="F19" s="8" t="s">
        <v>18</v>
      </c>
      <c r="G19" s="12">
        <v>487000</v>
      </c>
      <c r="H19" s="8" t="s">
        <v>18</v>
      </c>
      <c r="I19" s="12">
        <v>487000</v>
      </c>
      <c r="J19" s="8" t="s">
        <v>16</v>
      </c>
      <c r="K19" s="8" t="s">
        <v>83</v>
      </c>
    </row>
    <row r="20" spans="1:11" ht="93.75" x14ac:dyDescent="0.3">
      <c r="A20" s="8">
        <v>14</v>
      </c>
      <c r="B20" s="16" t="s">
        <v>84</v>
      </c>
      <c r="C20" s="12">
        <v>497500</v>
      </c>
      <c r="D20" s="12">
        <v>497500</v>
      </c>
      <c r="E20" s="11" t="s">
        <v>15</v>
      </c>
      <c r="F20" s="8" t="s">
        <v>18</v>
      </c>
      <c r="G20" s="12">
        <v>497500</v>
      </c>
      <c r="H20" s="8" t="s">
        <v>18</v>
      </c>
      <c r="I20" s="12">
        <v>497500</v>
      </c>
      <c r="J20" s="8" t="s">
        <v>16</v>
      </c>
      <c r="K20" s="8" t="s">
        <v>85</v>
      </c>
    </row>
    <row r="21" spans="1:11" ht="93.75" x14ac:dyDescent="0.3">
      <c r="A21" s="8">
        <v>15</v>
      </c>
      <c r="B21" s="16" t="s">
        <v>86</v>
      </c>
      <c r="C21" s="12">
        <v>491500</v>
      </c>
      <c r="D21" s="12">
        <v>491500</v>
      </c>
      <c r="E21" s="11" t="s">
        <v>15</v>
      </c>
      <c r="F21" s="8" t="s">
        <v>28</v>
      </c>
      <c r="G21" s="12">
        <v>491500</v>
      </c>
      <c r="H21" s="8" t="s">
        <v>28</v>
      </c>
      <c r="I21" s="12">
        <v>491500</v>
      </c>
      <c r="J21" s="8" t="s">
        <v>16</v>
      </c>
      <c r="K21" s="8" t="s">
        <v>87</v>
      </c>
    </row>
    <row r="22" spans="1:11" ht="112.5" x14ac:dyDescent="0.3">
      <c r="A22" s="8">
        <v>16</v>
      </c>
      <c r="B22" s="16" t="s">
        <v>88</v>
      </c>
      <c r="C22" s="12">
        <v>441000</v>
      </c>
      <c r="D22" s="12">
        <v>441000</v>
      </c>
      <c r="E22" s="11" t="s">
        <v>15</v>
      </c>
      <c r="F22" s="8" t="s">
        <v>28</v>
      </c>
      <c r="G22" s="12">
        <v>441000</v>
      </c>
      <c r="H22" s="8" t="s">
        <v>28</v>
      </c>
      <c r="I22" s="12">
        <v>441000</v>
      </c>
      <c r="J22" s="8" t="s">
        <v>16</v>
      </c>
      <c r="K22" s="8" t="s">
        <v>89</v>
      </c>
    </row>
    <row r="23" spans="1:11" ht="75" x14ac:dyDescent="0.3">
      <c r="A23" s="8">
        <v>17</v>
      </c>
      <c r="B23" s="16" t="s">
        <v>125</v>
      </c>
      <c r="C23" s="12">
        <v>95980</v>
      </c>
      <c r="D23" s="12">
        <v>95980</v>
      </c>
      <c r="E23" s="11" t="s">
        <v>15</v>
      </c>
      <c r="F23" s="8" t="s">
        <v>126</v>
      </c>
      <c r="G23" s="12">
        <v>95980</v>
      </c>
      <c r="H23" s="8" t="s">
        <v>126</v>
      </c>
      <c r="I23" s="12">
        <v>95980</v>
      </c>
      <c r="J23" s="8" t="s">
        <v>16</v>
      </c>
      <c r="K23" s="8" t="s">
        <v>127</v>
      </c>
    </row>
    <row r="24" spans="1:11" ht="56.25" x14ac:dyDescent="0.3">
      <c r="A24" s="8">
        <v>18</v>
      </c>
      <c r="B24" s="16" t="s">
        <v>128</v>
      </c>
      <c r="C24" s="12">
        <v>6240</v>
      </c>
      <c r="D24" s="12">
        <v>6240</v>
      </c>
      <c r="E24" s="11" t="s">
        <v>15</v>
      </c>
      <c r="F24" s="8" t="s">
        <v>62</v>
      </c>
      <c r="G24" s="12">
        <v>6240</v>
      </c>
      <c r="H24" s="8" t="s">
        <v>62</v>
      </c>
      <c r="I24" s="12">
        <v>6240</v>
      </c>
      <c r="J24" s="8" t="s">
        <v>16</v>
      </c>
      <c r="K24" s="8" t="s">
        <v>129</v>
      </c>
    </row>
    <row r="25" spans="1:11" ht="56.25" x14ac:dyDescent="0.3">
      <c r="A25" s="8">
        <v>19</v>
      </c>
      <c r="B25" s="16" t="s">
        <v>130</v>
      </c>
      <c r="C25" s="12">
        <v>31800</v>
      </c>
      <c r="D25" s="12">
        <v>31800</v>
      </c>
      <c r="E25" s="11" t="s">
        <v>15</v>
      </c>
      <c r="F25" s="8" t="s">
        <v>62</v>
      </c>
      <c r="G25" s="12">
        <v>31800</v>
      </c>
      <c r="H25" s="8" t="s">
        <v>62</v>
      </c>
      <c r="I25" s="12">
        <v>31800</v>
      </c>
      <c r="J25" s="8" t="s">
        <v>16</v>
      </c>
      <c r="K25" s="8" t="s">
        <v>131</v>
      </c>
    </row>
    <row r="26" spans="1:11" ht="56.25" x14ac:dyDescent="0.3">
      <c r="A26" s="8">
        <v>20</v>
      </c>
      <c r="B26" s="16" t="s">
        <v>132</v>
      </c>
      <c r="C26" s="12">
        <v>2500</v>
      </c>
      <c r="D26" s="12">
        <v>2500</v>
      </c>
      <c r="E26" s="11" t="s">
        <v>15</v>
      </c>
      <c r="F26" s="8" t="s">
        <v>95</v>
      </c>
      <c r="G26" s="12">
        <v>2500</v>
      </c>
      <c r="H26" s="8" t="s">
        <v>95</v>
      </c>
      <c r="I26" s="12">
        <v>2500</v>
      </c>
      <c r="J26" s="8" t="s">
        <v>16</v>
      </c>
      <c r="K26" s="8" t="s">
        <v>133</v>
      </c>
    </row>
    <row r="27" spans="1:11" ht="56.25" x14ac:dyDescent="0.3">
      <c r="A27" s="8">
        <v>21</v>
      </c>
      <c r="B27" s="16" t="s">
        <v>134</v>
      </c>
      <c r="C27" s="12">
        <v>48000</v>
      </c>
      <c r="D27" s="12">
        <v>48000</v>
      </c>
      <c r="E27" s="11" t="s">
        <v>15</v>
      </c>
      <c r="F27" s="8" t="s">
        <v>135</v>
      </c>
      <c r="G27" s="12">
        <v>48000</v>
      </c>
      <c r="H27" s="8" t="s">
        <v>135</v>
      </c>
      <c r="I27" s="12">
        <v>48000</v>
      </c>
      <c r="J27" s="8" t="s">
        <v>16</v>
      </c>
      <c r="K27" s="8" t="s">
        <v>136</v>
      </c>
    </row>
    <row r="28" spans="1:11" ht="56.25" x14ac:dyDescent="0.3">
      <c r="A28" s="8">
        <v>22</v>
      </c>
      <c r="B28" s="16" t="s">
        <v>137</v>
      </c>
      <c r="C28" s="12">
        <v>17000</v>
      </c>
      <c r="D28" s="12">
        <v>17000</v>
      </c>
      <c r="E28" s="11" t="s">
        <v>15</v>
      </c>
      <c r="F28" s="8" t="s">
        <v>135</v>
      </c>
      <c r="G28" s="12">
        <v>17000</v>
      </c>
      <c r="H28" s="8" t="s">
        <v>135</v>
      </c>
      <c r="I28" s="12">
        <v>17000</v>
      </c>
      <c r="J28" s="8" t="s">
        <v>16</v>
      </c>
      <c r="K28" s="8" t="s">
        <v>138</v>
      </c>
    </row>
    <row r="29" spans="1:11" ht="66" customHeight="1" x14ac:dyDescent="0.3">
      <c r="A29" s="8">
        <v>23</v>
      </c>
      <c r="B29" s="16" t="s">
        <v>109</v>
      </c>
      <c r="C29" s="12">
        <v>48200</v>
      </c>
      <c r="D29" s="12">
        <v>48200</v>
      </c>
      <c r="E29" s="11" t="s">
        <v>15</v>
      </c>
      <c r="F29" s="8" t="s">
        <v>110</v>
      </c>
      <c r="G29" s="12">
        <v>48200</v>
      </c>
      <c r="H29" s="8" t="s">
        <v>110</v>
      </c>
      <c r="I29" s="12">
        <v>48200</v>
      </c>
      <c r="J29" s="8" t="s">
        <v>16</v>
      </c>
      <c r="K29" s="8" t="s">
        <v>111</v>
      </c>
    </row>
    <row r="30" spans="1:11" ht="66" customHeight="1" x14ac:dyDescent="0.3">
      <c r="A30" s="8">
        <v>24</v>
      </c>
      <c r="B30" s="16" t="s">
        <v>139</v>
      </c>
      <c r="C30" s="12">
        <v>15800</v>
      </c>
      <c r="D30" s="12">
        <v>15800</v>
      </c>
      <c r="E30" s="11" t="s">
        <v>15</v>
      </c>
      <c r="F30" s="8" t="s">
        <v>135</v>
      </c>
      <c r="G30" s="12">
        <v>15800</v>
      </c>
      <c r="H30" s="8" t="s">
        <v>135</v>
      </c>
      <c r="I30" s="12">
        <v>15800</v>
      </c>
      <c r="J30" s="8" t="s">
        <v>16</v>
      </c>
      <c r="K30" s="8" t="s">
        <v>140</v>
      </c>
    </row>
    <row r="31" spans="1:11" ht="66" customHeight="1" x14ac:dyDescent="0.3">
      <c r="A31" s="8">
        <v>25</v>
      </c>
      <c r="B31" s="16" t="s">
        <v>141</v>
      </c>
      <c r="C31" s="12">
        <v>12900</v>
      </c>
      <c r="D31" s="12">
        <v>12900</v>
      </c>
      <c r="E31" s="11" t="s">
        <v>15</v>
      </c>
      <c r="F31" s="8" t="s">
        <v>135</v>
      </c>
      <c r="G31" s="12">
        <v>12900</v>
      </c>
      <c r="H31" s="8" t="s">
        <v>135</v>
      </c>
      <c r="I31" s="12">
        <v>12900</v>
      </c>
      <c r="J31" s="8" t="s">
        <v>16</v>
      </c>
      <c r="K31" s="8" t="s">
        <v>142</v>
      </c>
    </row>
    <row r="32" spans="1:11" ht="66" customHeight="1" x14ac:dyDescent="0.3">
      <c r="A32" s="8">
        <v>26</v>
      </c>
      <c r="B32" s="16" t="s">
        <v>143</v>
      </c>
      <c r="C32" s="12">
        <v>17700</v>
      </c>
      <c r="D32" s="12">
        <v>17700</v>
      </c>
      <c r="E32" s="11" t="s">
        <v>15</v>
      </c>
      <c r="F32" s="8" t="s">
        <v>135</v>
      </c>
      <c r="G32" s="12">
        <v>17700</v>
      </c>
      <c r="H32" s="8" t="s">
        <v>135</v>
      </c>
      <c r="I32" s="12">
        <v>17700</v>
      </c>
      <c r="J32" s="8" t="s">
        <v>16</v>
      </c>
      <c r="K32" s="8" t="s">
        <v>144</v>
      </c>
    </row>
    <row r="33" spans="1:11" ht="75" x14ac:dyDescent="0.3">
      <c r="A33" s="8">
        <v>27</v>
      </c>
      <c r="B33" s="16" t="s">
        <v>112</v>
      </c>
      <c r="C33" s="12">
        <v>1595</v>
      </c>
      <c r="D33" s="12">
        <v>1595</v>
      </c>
      <c r="E33" s="11" t="s">
        <v>15</v>
      </c>
      <c r="F33" s="8" t="s">
        <v>113</v>
      </c>
      <c r="G33" s="12">
        <v>1595</v>
      </c>
      <c r="H33" s="8" t="s">
        <v>113</v>
      </c>
      <c r="I33" s="12">
        <v>1595</v>
      </c>
      <c r="J33" s="8" t="s">
        <v>16</v>
      </c>
      <c r="K33" s="8" t="s">
        <v>114</v>
      </c>
    </row>
    <row r="34" spans="1:11" ht="93.75" x14ac:dyDescent="0.3">
      <c r="A34" s="8">
        <v>28</v>
      </c>
      <c r="B34" s="16" t="s">
        <v>115</v>
      </c>
      <c r="C34" s="12">
        <v>4000</v>
      </c>
      <c r="D34" s="12">
        <v>4000</v>
      </c>
      <c r="E34" s="11" t="s">
        <v>15</v>
      </c>
      <c r="F34" s="8" t="s">
        <v>113</v>
      </c>
      <c r="G34" s="12">
        <v>4000</v>
      </c>
      <c r="H34" s="8" t="s">
        <v>113</v>
      </c>
      <c r="I34" s="12">
        <v>4000</v>
      </c>
      <c r="J34" s="8" t="s">
        <v>16</v>
      </c>
      <c r="K34" s="8" t="s">
        <v>116</v>
      </c>
    </row>
    <row r="35" spans="1:11" ht="56.25" x14ac:dyDescent="0.3">
      <c r="A35" s="8">
        <v>29</v>
      </c>
      <c r="B35" s="9" t="s">
        <v>90</v>
      </c>
      <c r="C35" s="10">
        <v>496500</v>
      </c>
      <c r="D35" s="10">
        <v>496500</v>
      </c>
      <c r="E35" s="11" t="s">
        <v>15</v>
      </c>
      <c r="F35" s="8" t="s">
        <v>19</v>
      </c>
      <c r="G35" s="10">
        <v>496500</v>
      </c>
      <c r="H35" s="8" t="s">
        <v>19</v>
      </c>
      <c r="I35" s="10">
        <v>496500</v>
      </c>
      <c r="J35" s="8" t="s">
        <v>16</v>
      </c>
      <c r="K35" s="8" t="s">
        <v>91</v>
      </c>
    </row>
    <row r="36" spans="1:11" ht="56.25" x14ac:dyDescent="0.3">
      <c r="A36" s="8">
        <v>30</v>
      </c>
      <c r="B36" s="9" t="s">
        <v>92</v>
      </c>
      <c r="C36" s="10">
        <v>496500</v>
      </c>
      <c r="D36" s="10">
        <v>496500</v>
      </c>
      <c r="E36" s="11" t="s">
        <v>15</v>
      </c>
      <c r="F36" s="8" t="s">
        <v>19</v>
      </c>
      <c r="G36" s="10">
        <v>496500</v>
      </c>
      <c r="H36" s="8" t="s">
        <v>19</v>
      </c>
      <c r="I36" s="10">
        <v>496500</v>
      </c>
      <c r="J36" s="8" t="s">
        <v>16</v>
      </c>
      <c r="K36" s="8" t="s">
        <v>93</v>
      </c>
    </row>
    <row r="37" spans="1:11" ht="40.5" customHeight="1" x14ac:dyDescent="0.3">
      <c r="A37" s="13"/>
      <c r="B37" s="17"/>
      <c r="C37" s="18"/>
      <c r="D37" s="18"/>
      <c r="E37" s="14"/>
      <c r="F37" s="13"/>
      <c r="G37" s="18"/>
      <c r="H37" s="13"/>
      <c r="I37" s="18"/>
      <c r="J37" s="13"/>
      <c r="K37" s="13"/>
    </row>
    <row r="38" spans="1:11" x14ac:dyDescent="0.3">
      <c r="A38" s="3"/>
      <c r="C38" s="2"/>
      <c r="D38" s="2"/>
      <c r="E38" s="3"/>
      <c r="F38" s="91" t="s">
        <v>71</v>
      </c>
      <c r="G38" s="91"/>
      <c r="H38" s="91"/>
      <c r="I38" s="91"/>
      <c r="J38" s="91" t="s">
        <v>68</v>
      </c>
      <c r="K38" s="91"/>
    </row>
    <row r="39" spans="1:11" x14ac:dyDescent="0.3">
      <c r="A39" s="3"/>
      <c r="B39" s="15"/>
      <c r="C39" s="15"/>
      <c r="D39" s="15"/>
      <c r="E39" s="15"/>
      <c r="F39" s="91" t="s">
        <v>69</v>
      </c>
      <c r="G39" s="91"/>
      <c r="H39" s="91"/>
      <c r="I39" s="91"/>
      <c r="J39" s="91" t="s">
        <v>70</v>
      </c>
      <c r="K39" s="91"/>
    </row>
    <row r="40" spans="1:11" x14ac:dyDescent="0.3">
      <c r="A40" s="3"/>
      <c r="C40" s="19"/>
      <c r="D40" s="19"/>
      <c r="E40" s="3"/>
      <c r="F40" s="92" t="s">
        <v>145</v>
      </c>
      <c r="G40" s="91"/>
      <c r="H40" s="92"/>
      <c r="I40" s="91"/>
      <c r="J40" s="92" t="s">
        <v>145</v>
      </c>
      <c r="K40" s="91"/>
    </row>
  </sheetData>
  <mergeCells count="21"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F40:G40"/>
    <mergeCell ref="H40:I40"/>
    <mergeCell ref="J40:K40"/>
    <mergeCell ref="J5:J6"/>
    <mergeCell ref="K5:K6"/>
    <mergeCell ref="F38:G38"/>
    <mergeCell ref="H38:I38"/>
    <mergeCell ref="J38:K38"/>
    <mergeCell ref="F39:G39"/>
    <mergeCell ref="H39:I39"/>
    <mergeCell ref="J39:K39"/>
  </mergeCells>
  <phoneticPr fontId="4" type="noConversion"/>
  <pageMargins left="0.18" right="0.17" top="0.17" bottom="0.17" header="0.17" footer="0.17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1295A-8999-470F-88E2-341AB41F67E5}">
  <dimension ref="A1:N43"/>
  <sheetViews>
    <sheetView topLeftCell="A38" workbookViewId="0">
      <selection activeCell="I12" sqref="I12"/>
    </sheetView>
  </sheetViews>
  <sheetFormatPr defaultRowHeight="18.75" x14ac:dyDescent="0.3"/>
  <cols>
    <col min="1" max="1" width="4.625" style="1" customWidth="1"/>
    <col min="2" max="2" width="18.75" style="1" customWidth="1"/>
    <col min="3" max="3" width="13.375" style="1" customWidth="1"/>
    <col min="4" max="4" width="14.125" style="1" customWidth="1"/>
    <col min="5" max="5" width="11.25" style="1" customWidth="1"/>
    <col min="6" max="6" width="11.5" style="1" customWidth="1"/>
    <col min="7" max="7" width="13.25" style="1" customWidth="1"/>
    <col min="8" max="8" width="11.25" style="1" customWidth="1"/>
    <col min="9" max="9" width="13.75" style="1" customWidth="1"/>
    <col min="10" max="10" width="11.125" style="1" customWidth="1"/>
    <col min="11" max="11" width="12.25" style="3" customWidth="1"/>
    <col min="12" max="13" width="9" style="1"/>
    <col min="14" max="14" width="13.5" style="1" bestFit="1" customWidth="1"/>
    <col min="15" max="16384" width="9" style="1"/>
  </cols>
  <sheetData>
    <row r="1" spans="1:14" x14ac:dyDescent="0.3">
      <c r="C1" s="2"/>
      <c r="D1" s="2"/>
      <c r="E1" s="3"/>
      <c r="G1" s="2"/>
      <c r="K1" s="4" t="s">
        <v>0</v>
      </c>
    </row>
    <row r="2" spans="1:14" x14ac:dyDescent="0.3">
      <c r="A2" s="93" t="s">
        <v>146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4" x14ac:dyDescent="0.3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4" x14ac:dyDescent="0.3">
      <c r="A4" s="94" t="s">
        <v>147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4" ht="45" customHeight="1" x14ac:dyDescent="0.3">
      <c r="A5" s="95" t="s">
        <v>2</v>
      </c>
      <c r="B5" s="95" t="s">
        <v>3</v>
      </c>
      <c r="C5" s="96" t="s">
        <v>4</v>
      </c>
      <c r="D5" s="97" t="s">
        <v>5</v>
      </c>
      <c r="E5" s="95" t="s">
        <v>6</v>
      </c>
      <c r="F5" s="95" t="s">
        <v>7</v>
      </c>
      <c r="G5" s="95"/>
      <c r="H5" s="95" t="s">
        <v>8</v>
      </c>
      <c r="I5" s="95"/>
      <c r="J5" s="95" t="s">
        <v>9</v>
      </c>
      <c r="K5" s="95" t="s">
        <v>10</v>
      </c>
    </row>
    <row r="6" spans="1:14" ht="37.5" x14ac:dyDescent="0.3">
      <c r="A6" s="95"/>
      <c r="B6" s="95"/>
      <c r="C6" s="96"/>
      <c r="D6" s="97"/>
      <c r="E6" s="95"/>
      <c r="F6" s="7" t="s">
        <v>11</v>
      </c>
      <c r="G6" s="6" t="s">
        <v>12</v>
      </c>
      <c r="H6" s="5" t="s">
        <v>13</v>
      </c>
      <c r="I6" s="5" t="s">
        <v>14</v>
      </c>
      <c r="J6" s="95"/>
      <c r="K6" s="95"/>
    </row>
    <row r="7" spans="1:14" ht="56.25" x14ac:dyDescent="0.3">
      <c r="A7" s="8">
        <v>1</v>
      </c>
      <c r="B7" s="9" t="s">
        <v>205</v>
      </c>
      <c r="C7" s="10">
        <v>23980</v>
      </c>
      <c r="D7" s="10">
        <v>23980</v>
      </c>
      <c r="E7" s="11" t="s">
        <v>15</v>
      </c>
      <c r="F7" s="11" t="s">
        <v>62</v>
      </c>
      <c r="G7" s="10">
        <v>23980</v>
      </c>
      <c r="H7" s="11" t="s">
        <v>62</v>
      </c>
      <c r="I7" s="10">
        <v>23980</v>
      </c>
      <c r="J7" s="8" t="s">
        <v>16</v>
      </c>
      <c r="K7" s="8" t="s">
        <v>206</v>
      </c>
      <c r="N7" s="69">
        <f>D7+D8+D9+D10+D11+D12+D13+D14+D15+D16+D17+D18+D19+D20+D22+D21+D23+D24+D25+D26+D27+D28+D29+D30+D31+D32+D33+D34+D35+D36+D37+D38+D39</f>
        <v>4060882</v>
      </c>
    </row>
    <row r="8" spans="1:14" ht="56.25" x14ac:dyDescent="0.3">
      <c r="A8" s="8">
        <v>2</v>
      </c>
      <c r="B8" s="9" t="s">
        <v>207</v>
      </c>
      <c r="C8" s="10">
        <v>43000</v>
      </c>
      <c r="D8" s="10">
        <v>43000</v>
      </c>
      <c r="E8" s="11" t="s">
        <v>15</v>
      </c>
      <c r="F8" s="8" t="s">
        <v>56</v>
      </c>
      <c r="G8" s="10">
        <v>43000</v>
      </c>
      <c r="H8" s="8" t="s">
        <v>56</v>
      </c>
      <c r="I8" s="10">
        <v>43000</v>
      </c>
      <c r="J8" s="8" t="s">
        <v>16</v>
      </c>
      <c r="K8" s="8" t="s">
        <v>208</v>
      </c>
    </row>
    <row r="9" spans="1:14" ht="56.25" x14ac:dyDescent="0.3">
      <c r="A9" s="8">
        <v>3</v>
      </c>
      <c r="B9" s="9" t="s">
        <v>169</v>
      </c>
      <c r="C9" s="10">
        <v>6500</v>
      </c>
      <c r="D9" s="10">
        <v>6500</v>
      </c>
      <c r="E9" s="11" t="s">
        <v>15</v>
      </c>
      <c r="F9" s="8" t="s">
        <v>56</v>
      </c>
      <c r="G9" s="10">
        <v>6500</v>
      </c>
      <c r="H9" s="8" t="s">
        <v>56</v>
      </c>
      <c r="I9" s="10">
        <v>6500</v>
      </c>
      <c r="J9" s="8" t="s">
        <v>16</v>
      </c>
      <c r="K9" s="8" t="s">
        <v>170</v>
      </c>
    </row>
    <row r="10" spans="1:14" ht="56.25" x14ac:dyDescent="0.3">
      <c r="A10" s="8">
        <v>4</v>
      </c>
      <c r="B10" s="9" t="s">
        <v>171</v>
      </c>
      <c r="C10" s="10">
        <v>44800</v>
      </c>
      <c r="D10" s="10">
        <v>44800</v>
      </c>
      <c r="E10" s="11" t="s">
        <v>15</v>
      </c>
      <c r="F10" s="8" t="s">
        <v>172</v>
      </c>
      <c r="G10" s="10">
        <v>44800</v>
      </c>
      <c r="H10" s="8" t="s">
        <v>172</v>
      </c>
      <c r="I10" s="10">
        <v>44800</v>
      </c>
      <c r="J10" s="8" t="s">
        <v>16</v>
      </c>
      <c r="K10" s="8" t="s">
        <v>173</v>
      </c>
    </row>
    <row r="11" spans="1:14" ht="56.25" x14ac:dyDescent="0.3">
      <c r="A11" s="8">
        <v>5</v>
      </c>
      <c r="B11" s="9" t="s">
        <v>174</v>
      </c>
      <c r="C11" s="10">
        <v>74000</v>
      </c>
      <c r="D11" s="10">
        <v>74000</v>
      </c>
      <c r="E11" s="11" t="s">
        <v>15</v>
      </c>
      <c r="F11" s="8" t="s">
        <v>28</v>
      </c>
      <c r="G11" s="10">
        <v>74000</v>
      </c>
      <c r="H11" s="8" t="s">
        <v>28</v>
      </c>
      <c r="I11" s="10">
        <v>74000</v>
      </c>
      <c r="J11" s="8" t="s">
        <v>16</v>
      </c>
      <c r="K11" s="8" t="s">
        <v>175</v>
      </c>
    </row>
    <row r="12" spans="1:14" ht="75" x14ac:dyDescent="0.3">
      <c r="A12" s="8">
        <v>6</v>
      </c>
      <c r="B12" s="9" t="s">
        <v>176</v>
      </c>
      <c r="C12" s="10">
        <v>25000</v>
      </c>
      <c r="D12" s="10">
        <v>25000</v>
      </c>
      <c r="E12" s="11" t="s">
        <v>15</v>
      </c>
      <c r="F12" s="8" t="s">
        <v>177</v>
      </c>
      <c r="G12" s="10">
        <v>25000</v>
      </c>
      <c r="H12" s="8" t="s">
        <v>177</v>
      </c>
      <c r="I12" s="10">
        <v>25000</v>
      </c>
      <c r="J12" s="8" t="s">
        <v>16</v>
      </c>
      <c r="K12" s="8" t="s">
        <v>178</v>
      </c>
    </row>
    <row r="13" spans="1:14" ht="112.5" x14ac:dyDescent="0.3">
      <c r="A13" s="8">
        <v>7</v>
      </c>
      <c r="B13" s="9" t="s">
        <v>148</v>
      </c>
      <c r="C13" s="10">
        <v>489000</v>
      </c>
      <c r="D13" s="10">
        <v>489000</v>
      </c>
      <c r="E13" s="11" t="s">
        <v>15</v>
      </c>
      <c r="F13" s="8" t="s">
        <v>19</v>
      </c>
      <c r="G13" s="10">
        <v>489000</v>
      </c>
      <c r="H13" s="8" t="s">
        <v>19</v>
      </c>
      <c r="I13" s="10">
        <v>489000</v>
      </c>
      <c r="J13" s="8" t="s">
        <v>16</v>
      </c>
      <c r="K13" s="8" t="s">
        <v>149</v>
      </c>
    </row>
    <row r="14" spans="1:14" ht="112.5" x14ac:dyDescent="0.3">
      <c r="A14" s="8">
        <v>8</v>
      </c>
      <c r="B14" s="9" t="s">
        <v>150</v>
      </c>
      <c r="C14" s="10">
        <v>116000</v>
      </c>
      <c r="D14" s="10">
        <v>116000</v>
      </c>
      <c r="E14" s="11" t="s">
        <v>15</v>
      </c>
      <c r="F14" s="8" t="s">
        <v>151</v>
      </c>
      <c r="G14" s="10">
        <v>116000</v>
      </c>
      <c r="H14" s="8" t="s">
        <v>151</v>
      </c>
      <c r="I14" s="10">
        <v>116000</v>
      </c>
      <c r="J14" s="8" t="s">
        <v>16</v>
      </c>
      <c r="K14" s="8" t="s">
        <v>152</v>
      </c>
    </row>
    <row r="15" spans="1:14" ht="56.25" x14ac:dyDescent="0.3">
      <c r="A15" s="8">
        <v>9</v>
      </c>
      <c r="B15" s="9" t="s">
        <v>153</v>
      </c>
      <c r="C15" s="10">
        <v>140000</v>
      </c>
      <c r="D15" s="10">
        <v>140000</v>
      </c>
      <c r="E15" s="11" t="s">
        <v>15</v>
      </c>
      <c r="F15" s="8" t="s">
        <v>154</v>
      </c>
      <c r="G15" s="10">
        <v>140000</v>
      </c>
      <c r="H15" s="8" t="s">
        <v>154</v>
      </c>
      <c r="I15" s="10">
        <v>140000</v>
      </c>
      <c r="J15" s="8" t="s">
        <v>16</v>
      </c>
      <c r="K15" s="8" t="s">
        <v>155</v>
      </c>
    </row>
    <row r="16" spans="1:14" ht="93.75" x14ac:dyDescent="0.3">
      <c r="A16" s="8">
        <v>10</v>
      </c>
      <c r="B16" s="9" t="s">
        <v>179</v>
      </c>
      <c r="C16" s="10">
        <v>36000</v>
      </c>
      <c r="D16" s="10">
        <v>36000</v>
      </c>
      <c r="E16" s="11" t="s">
        <v>15</v>
      </c>
      <c r="F16" s="8" t="s">
        <v>19</v>
      </c>
      <c r="G16" s="10">
        <v>36000</v>
      </c>
      <c r="H16" s="8" t="s">
        <v>19</v>
      </c>
      <c r="I16" s="10">
        <v>36000</v>
      </c>
      <c r="J16" s="8" t="s">
        <v>16</v>
      </c>
      <c r="K16" s="8" t="s">
        <v>180</v>
      </c>
    </row>
    <row r="17" spans="1:11" ht="75" x14ac:dyDescent="0.3">
      <c r="A17" s="8">
        <v>11</v>
      </c>
      <c r="B17" s="9" t="s">
        <v>181</v>
      </c>
      <c r="C17" s="10">
        <v>1990</v>
      </c>
      <c r="D17" s="10">
        <v>1990</v>
      </c>
      <c r="E17" s="11" t="s">
        <v>15</v>
      </c>
      <c r="F17" s="8" t="s">
        <v>62</v>
      </c>
      <c r="G17" s="10">
        <v>1990</v>
      </c>
      <c r="H17" s="8" t="s">
        <v>62</v>
      </c>
      <c r="I17" s="10">
        <v>1990</v>
      </c>
      <c r="J17" s="8" t="s">
        <v>16</v>
      </c>
      <c r="K17" s="8" t="s">
        <v>182</v>
      </c>
    </row>
    <row r="18" spans="1:11" ht="75" x14ac:dyDescent="0.3">
      <c r="A18" s="8">
        <v>12</v>
      </c>
      <c r="B18" s="9" t="s">
        <v>156</v>
      </c>
      <c r="C18" s="10">
        <v>494500</v>
      </c>
      <c r="D18" s="10">
        <v>494500</v>
      </c>
      <c r="E18" s="11" t="s">
        <v>15</v>
      </c>
      <c r="F18" s="8" t="s">
        <v>18</v>
      </c>
      <c r="G18" s="10">
        <v>494500</v>
      </c>
      <c r="H18" s="8" t="s">
        <v>18</v>
      </c>
      <c r="I18" s="10">
        <v>494500</v>
      </c>
      <c r="J18" s="8" t="s">
        <v>16</v>
      </c>
      <c r="K18" s="8" t="s">
        <v>157</v>
      </c>
    </row>
    <row r="19" spans="1:11" ht="93.75" x14ac:dyDescent="0.3">
      <c r="A19" s="8">
        <v>13</v>
      </c>
      <c r="B19" s="9" t="s">
        <v>158</v>
      </c>
      <c r="C19" s="10">
        <v>401000</v>
      </c>
      <c r="D19" s="10">
        <v>401000</v>
      </c>
      <c r="E19" s="11" t="s">
        <v>15</v>
      </c>
      <c r="F19" s="8" t="s">
        <v>18</v>
      </c>
      <c r="G19" s="10">
        <v>401000</v>
      </c>
      <c r="H19" s="8" t="s">
        <v>18</v>
      </c>
      <c r="I19" s="10">
        <v>401000</v>
      </c>
      <c r="J19" s="8" t="s">
        <v>16</v>
      </c>
      <c r="K19" s="8" t="s">
        <v>159</v>
      </c>
    </row>
    <row r="20" spans="1:11" ht="93.75" x14ac:dyDescent="0.3">
      <c r="A20" s="8">
        <v>14</v>
      </c>
      <c r="B20" s="9" t="s">
        <v>160</v>
      </c>
      <c r="C20" s="10">
        <v>494500</v>
      </c>
      <c r="D20" s="10">
        <v>494500</v>
      </c>
      <c r="E20" s="11" t="s">
        <v>15</v>
      </c>
      <c r="F20" s="8" t="s">
        <v>18</v>
      </c>
      <c r="G20" s="10">
        <v>494500</v>
      </c>
      <c r="H20" s="8" t="s">
        <v>18</v>
      </c>
      <c r="I20" s="10">
        <v>494500</v>
      </c>
      <c r="J20" s="8" t="s">
        <v>16</v>
      </c>
      <c r="K20" s="8" t="s">
        <v>161</v>
      </c>
    </row>
    <row r="21" spans="1:11" ht="56.25" x14ac:dyDescent="0.3">
      <c r="A21" s="8">
        <v>15</v>
      </c>
      <c r="B21" s="9" t="s">
        <v>209</v>
      </c>
      <c r="C21" s="10">
        <v>11940</v>
      </c>
      <c r="D21" s="10">
        <v>11940</v>
      </c>
      <c r="E21" s="11" t="s">
        <v>15</v>
      </c>
      <c r="F21" s="8" t="s">
        <v>59</v>
      </c>
      <c r="G21" s="10">
        <v>11940</v>
      </c>
      <c r="H21" s="8" t="s">
        <v>59</v>
      </c>
      <c r="I21" s="10">
        <v>11940</v>
      </c>
      <c r="J21" s="8" t="s">
        <v>16</v>
      </c>
      <c r="K21" s="8" t="s">
        <v>210</v>
      </c>
    </row>
    <row r="22" spans="1:11" ht="168.75" x14ac:dyDescent="0.3">
      <c r="A22" s="8">
        <v>16</v>
      </c>
      <c r="B22" s="9" t="s">
        <v>211</v>
      </c>
      <c r="C22" s="10">
        <v>91352</v>
      </c>
      <c r="D22" s="10">
        <v>91352</v>
      </c>
      <c r="E22" s="11" t="s">
        <v>15</v>
      </c>
      <c r="F22" s="8" t="s">
        <v>212</v>
      </c>
      <c r="G22" s="10">
        <v>91352</v>
      </c>
      <c r="H22" s="8" t="s">
        <v>212</v>
      </c>
      <c r="I22" s="10">
        <v>91352</v>
      </c>
      <c r="J22" s="8" t="s">
        <v>16</v>
      </c>
      <c r="K22" s="8" t="s">
        <v>213</v>
      </c>
    </row>
    <row r="23" spans="1:11" ht="56.25" x14ac:dyDescent="0.3">
      <c r="A23" s="8">
        <v>17</v>
      </c>
      <c r="B23" s="9" t="s">
        <v>183</v>
      </c>
      <c r="C23" s="10">
        <v>5100</v>
      </c>
      <c r="D23" s="10">
        <v>5100</v>
      </c>
      <c r="E23" s="11" t="s">
        <v>15</v>
      </c>
      <c r="F23" s="8" t="s">
        <v>154</v>
      </c>
      <c r="G23" s="10">
        <v>5100</v>
      </c>
      <c r="H23" s="8" t="s">
        <v>154</v>
      </c>
      <c r="I23" s="10">
        <v>5100</v>
      </c>
      <c r="J23" s="8" t="s">
        <v>16</v>
      </c>
      <c r="K23" s="8" t="s">
        <v>184</v>
      </c>
    </row>
    <row r="24" spans="1:11" ht="75" x14ac:dyDescent="0.3">
      <c r="A24" s="8">
        <v>18</v>
      </c>
      <c r="B24" s="9" t="s">
        <v>162</v>
      </c>
      <c r="C24" s="10">
        <v>336500</v>
      </c>
      <c r="D24" s="10">
        <v>336500</v>
      </c>
      <c r="E24" s="11" t="s">
        <v>15</v>
      </c>
      <c r="F24" s="8" t="s">
        <v>19</v>
      </c>
      <c r="G24" s="10">
        <v>336500</v>
      </c>
      <c r="H24" s="8" t="s">
        <v>19</v>
      </c>
      <c r="I24" s="10">
        <v>336500</v>
      </c>
      <c r="J24" s="8" t="s">
        <v>16</v>
      </c>
      <c r="K24" s="8" t="s">
        <v>163</v>
      </c>
    </row>
    <row r="25" spans="1:11" ht="93.75" x14ac:dyDescent="0.3">
      <c r="A25" s="8">
        <v>19</v>
      </c>
      <c r="B25" s="9" t="s">
        <v>185</v>
      </c>
      <c r="C25" s="10">
        <v>2500</v>
      </c>
      <c r="D25" s="10">
        <v>2500</v>
      </c>
      <c r="E25" s="11" t="s">
        <v>15</v>
      </c>
      <c r="F25" s="8" t="s">
        <v>186</v>
      </c>
      <c r="G25" s="10">
        <v>2500</v>
      </c>
      <c r="H25" s="8" t="s">
        <v>186</v>
      </c>
      <c r="I25" s="10">
        <v>2500</v>
      </c>
      <c r="J25" s="8" t="s">
        <v>16</v>
      </c>
      <c r="K25" s="8" t="s">
        <v>187</v>
      </c>
    </row>
    <row r="26" spans="1:11" ht="93.75" x14ac:dyDescent="0.3">
      <c r="A26" s="8">
        <v>20</v>
      </c>
      <c r="B26" s="9" t="s">
        <v>188</v>
      </c>
      <c r="C26" s="10">
        <v>11280</v>
      </c>
      <c r="D26" s="10">
        <v>11280</v>
      </c>
      <c r="E26" s="11" t="s">
        <v>15</v>
      </c>
      <c r="F26" s="8" t="s">
        <v>189</v>
      </c>
      <c r="G26" s="10">
        <v>11280</v>
      </c>
      <c r="H26" s="8" t="s">
        <v>189</v>
      </c>
      <c r="I26" s="10">
        <v>11280</v>
      </c>
      <c r="J26" s="8" t="s">
        <v>16</v>
      </c>
      <c r="K26" s="8" t="s">
        <v>190</v>
      </c>
    </row>
    <row r="27" spans="1:11" ht="93.75" x14ac:dyDescent="0.3">
      <c r="A27" s="8">
        <v>21</v>
      </c>
      <c r="B27" s="9" t="s">
        <v>191</v>
      </c>
      <c r="C27" s="10">
        <v>7780</v>
      </c>
      <c r="D27" s="10">
        <v>7780</v>
      </c>
      <c r="E27" s="11" t="s">
        <v>15</v>
      </c>
      <c r="F27" s="8" t="s">
        <v>113</v>
      </c>
      <c r="G27" s="10">
        <v>7780</v>
      </c>
      <c r="H27" s="8" t="s">
        <v>113</v>
      </c>
      <c r="I27" s="10">
        <v>7780</v>
      </c>
      <c r="J27" s="8" t="s">
        <v>16</v>
      </c>
      <c r="K27" s="8" t="s">
        <v>192</v>
      </c>
    </row>
    <row r="28" spans="1:11" ht="112.5" x14ac:dyDescent="0.3">
      <c r="A28" s="8">
        <v>22</v>
      </c>
      <c r="B28" s="9" t="s">
        <v>193</v>
      </c>
      <c r="C28" s="10">
        <v>720</v>
      </c>
      <c r="D28" s="10">
        <v>720</v>
      </c>
      <c r="E28" s="11" t="s">
        <v>15</v>
      </c>
      <c r="F28" s="8" t="s">
        <v>194</v>
      </c>
      <c r="G28" s="10">
        <v>720</v>
      </c>
      <c r="H28" s="8" t="s">
        <v>194</v>
      </c>
      <c r="I28" s="10">
        <v>720</v>
      </c>
      <c r="J28" s="8" t="s">
        <v>16</v>
      </c>
      <c r="K28" s="8" t="s">
        <v>195</v>
      </c>
    </row>
    <row r="29" spans="1:11" ht="131.25" x14ac:dyDescent="0.3">
      <c r="A29" s="8">
        <v>23</v>
      </c>
      <c r="B29" s="9" t="s">
        <v>196</v>
      </c>
      <c r="C29" s="10">
        <v>18000</v>
      </c>
      <c r="D29" s="10">
        <v>18000</v>
      </c>
      <c r="E29" s="11" t="s">
        <v>15</v>
      </c>
      <c r="F29" s="8" t="s">
        <v>197</v>
      </c>
      <c r="G29" s="10">
        <v>18000</v>
      </c>
      <c r="H29" s="8" t="s">
        <v>197</v>
      </c>
      <c r="I29" s="10">
        <v>18000</v>
      </c>
      <c r="J29" s="8" t="s">
        <v>16</v>
      </c>
      <c r="K29" s="8" t="s">
        <v>198</v>
      </c>
    </row>
    <row r="30" spans="1:11" ht="75" x14ac:dyDescent="0.3">
      <c r="A30" s="8">
        <v>24</v>
      </c>
      <c r="B30" s="9" t="s">
        <v>199</v>
      </c>
      <c r="C30" s="10">
        <v>34240</v>
      </c>
      <c r="D30" s="10">
        <v>34240</v>
      </c>
      <c r="E30" s="11" t="s">
        <v>15</v>
      </c>
      <c r="F30" s="8" t="s">
        <v>200</v>
      </c>
      <c r="G30" s="10">
        <v>34240</v>
      </c>
      <c r="H30" s="8" t="s">
        <v>200</v>
      </c>
      <c r="I30" s="10">
        <v>34240</v>
      </c>
      <c r="J30" s="8" t="s">
        <v>16</v>
      </c>
      <c r="K30" s="8" t="s">
        <v>201</v>
      </c>
    </row>
    <row r="31" spans="1:11" ht="93.75" x14ac:dyDescent="0.3">
      <c r="A31" s="8">
        <v>25</v>
      </c>
      <c r="B31" s="9" t="s">
        <v>164</v>
      </c>
      <c r="C31" s="10">
        <v>489000</v>
      </c>
      <c r="D31" s="10">
        <v>489000</v>
      </c>
      <c r="E31" s="11" t="s">
        <v>15</v>
      </c>
      <c r="F31" s="8" t="s">
        <v>28</v>
      </c>
      <c r="G31" s="10">
        <v>489000</v>
      </c>
      <c r="H31" s="8" t="s">
        <v>28</v>
      </c>
      <c r="I31" s="10">
        <v>489000</v>
      </c>
      <c r="J31" s="8" t="s">
        <v>16</v>
      </c>
      <c r="K31" s="8" t="s">
        <v>165</v>
      </c>
    </row>
    <row r="32" spans="1:11" ht="56.25" x14ac:dyDescent="0.3">
      <c r="A32" s="8">
        <v>26</v>
      </c>
      <c r="B32" s="9" t="s">
        <v>214</v>
      </c>
      <c r="C32" s="10">
        <v>4500</v>
      </c>
      <c r="D32" s="10">
        <v>4500</v>
      </c>
      <c r="E32" s="11" t="s">
        <v>15</v>
      </c>
      <c r="F32" s="8" t="s">
        <v>215</v>
      </c>
      <c r="G32" s="10">
        <v>4500</v>
      </c>
      <c r="H32" s="8" t="s">
        <v>215</v>
      </c>
      <c r="I32" s="10">
        <v>4500</v>
      </c>
      <c r="J32" s="8" t="s">
        <v>16</v>
      </c>
      <c r="K32" s="8" t="s">
        <v>216</v>
      </c>
    </row>
    <row r="33" spans="1:11" ht="75" x14ac:dyDescent="0.3">
      <c r="A33" s="8">
        <v>27</v>
      </c>
      <c r="B33" s="9" t="s">
        <v>217</v>
      </c>
      <c r="C33" s="10">
        <v>44700</v>
      </c>
      <c r="D33" s="10">
        <v>44700</v>
      </c>
      <c r="E33" s="11" t="s">
        <v>15</v>
      </c>
      <c r="F33" s="8" t="s">
        <v>135</v>
      </c>
      <c r="G33" s="10">
        <v>44700</v>
      </c>
      <c r="H33" s="8" t="s">
        <v>135</v>
      </c>
      <c r="I33" s="10">
        <v>44700</v>
      </c>
      <c r="J33" s="8" t="s">
        <v>16</v>
      </c>
      <c r="K33" s="8" t="s">
        <v>218</v>
      </c>
    </row>
    <row r="34" spans="1:11" ht="75" x14ac:dyDescent="0.3">
      <c r="A34" s="8">
        <v>28</v>
      </c>
      <c r="B34" s="9" t="s">
        <v>219</v>
      </c>
      <c r="C34" s="10">
        <v>89000</v>
      </c>
      <c r="D34" s="10">
        <v>89000</v>
      </c>
      <c r="E34" s="11" t="s">
        <v>15</v>
      </c>
      <c r="F34" s="8" t="s">
        <v>135</v>
      </c>
      <c r="G34" s="10">
        <v>89000</v>
      </c>
      <c r="H34" s="8" t="s">
        <v>135</v>
      </c>
      <c r="I34" s="10">
        <v>89000</v>
      </c>
      <c r="J34" s="8" t="s">
        <v>16</v>
      </c>
      <c r="K34" s="8" t="s">
        <v>220</v>
      </c>
    </row>
    <row r="35" spans="1:11" ht="56.25" x14ac:dyDescent="0.3">
      <c r="A35" s="8">
        <v>29</v>
      </c>
      <c r="B35" s="9" t="s">
        <v>221</v>
      </c>
      <c r="C35" s="10">
        <v>22035</v>
      </c>
      <c r="D35" s="10">
        <v>22035</v>
      </c>
      <c r="E35" s="11" t="s">
        <v>15</v>
      </c>
      <c r="F35" s="8" t="s">
        <v>59</v>
      </c>
      <c r="G35" s="10">
        <v>22035</v>
      </c>
      <c r="H35" s="8" t="s">
        <v>59</v>
      </c>
      <c r="I35" s="10">
        <v>22035</v>
      </c>
      <c r="J35" s="8" t="s">
        <v>16</v>
      </c>
      <c r="K35" s="8" t="s">
        <v>222</v>
      </c>
    </row>
    <row r="36" spans="1:11" ht="56.25" x14ac:dyDescent="0.3">
      <c r="A36" s="8">
        <v>30</v>
      </c>
      <c r="B36" s="9" t="s">
        <v>223</v>
      </c>
      <c r="C36" s="10">
        <v>100000</v>
      </c>
      <c r="D36" s="10">
        <v>100000</v>
      </c>
      <c r="E36" s="11" t="s">
        <v>15</v>
      </c>
      <c r="F36" s="8" t="s">
        <v>224</v>
      </c>
      <c r="G36" s="10">
        <v>100000</v>
      </c>
      <c r="H36" s="8" t="s">
        <v>224</v>
      </c>
      <c r="I36" s="10">
        <v>100000</v>
      </c>
      <c r="J36" s="8" t="s">
        <v>16</v>
      </c>
      <c r="K36" s="8" t="s">
        <v>225</v>
      </c>
    </row>
    <row r="37" spans="1:11" ht="93.75" x14ac:dyDescent="0.3">
      <c r="A37" s="8">
        <v>31</v>
      </c>
      <c r="B37" s="9" t="s">
        <v>166</v>
      </c>
      <c r="C37" s="10">
        <v>222000</v>
      </c>
      <c r="D37" s="10">
        <v>222000</v>
      </c>
      <c r="E37" s="11" t="s">
        <v>15</v>
      </c>
      <c r="F37" s="8" t="s">
        <v>25</v>
      </c>
      <c r="G37" s="10">
        <v>222000</v>
      </c>
      <c r="H37" s="8" t="s">
        <v>25</v>
      </c>
      <c r="I37" s="10">
        <v>222000</v>
      </c>
      <c r="J37" s="8" t="s">
        <v>16</v>
      </c>
      <c r="K37" s="8" t="s">
        <v>204</v>
      </c>
    </row>
    <row r="38" spans="1:11" ht="75" x14ac:dyDescent="0.3">
      <c r="A38" s="8">
        <v>32</v>
      </c>
      <c r="B38" s="9" t="s">
        <v>202</v>
      </c>
      <c r="C38" s="10">
        <v>4965</v>
      </c>
      <c r="D38" s="10">
        <v>4965</v>
      </c>
      <c r="E38" s="11" t="s">
        <v>15</v>
      </c>
      <c r="F38" s="8" t="s">
        <v>113</v>
      </c>
      <c r="G38" s="10">
        <v>4965</v>
      </c>
      <c r="H38" s="8" t="s">
        <v>113</v>
      </c>
      <c r="I38" s="10">
        <v>4965</v>
      </c>
      <c r="J38" s="8" t="s">
        <v>16</v>
      </c>
      <c r="K38" s="8" t="s">
        <v>203</v>
      </c>
    </row>
    <row r="39" spans="1:11" ht="93.75" x14ac:dyDescent="0.3">
      <c r="A39" s="8">
        <v>33</v>
      </c>
      <c r="B39" s="16" t="s">
        <v>167</v>
      </c>
      <c r="C39" s="12">
        <v>175000</v>
      </c>
      <c r="D39" s="12">
        <v>175000</v>
      </c>
      <c r="E39" s="11" t="s">
        <v>15</v>
      </c>
      <c r="F39" s="8" t="s">
        <v>25</v>
      </c>
      <c r="G39" s="12">
        <v>175000</v>
      </c>
      <c r="H39" s="8" t="s">
        <v>25</v>
      </c>
      <c r="I39" s="12">
        <v>175000</v>
      </c>
      <c r="J39" s="8" t="s">
        <v>16</v>
      </c>
      <c r="K39" s="8" t="s">
        <v>168</v>
      </c>
    </row>
    <row r="40" spans="1:11" ht="40.5" customHeight="1" x14ac:dyDescent="0.3">
      <c r="A40" s="13"/>
      <c r="B40" s="17"/>
      <c r="C40" s="18"/>
      <c r="D40" s="18"/>
      <c r="E40" s="14"/>
      <c r="F40" s="13"/>
      <c r="G40" s="18"/>
      <c r="H40" s="13"/>
      <c r="I40" s="18"/>
      <c r="J40" s="13"/>
      <c r="K40" s="13"/>
    </row>
    <row r="41" spans="1:11" x14ac:dyDescent="0.3">
      <c r="A41" s="3"/>
      <c r="C41" s="2"/>
      <c r="D41" s="2"/>
      <c r="E41" s="3"/>
      <c r="F41" s="91" t="s">
        <v>71</v>
      </c>
      <c r="G41" s="91"/>
      <c r="H41" s="91"/>
      <c r="I41" s="91"/>
      <c r="J41" s="91" t="s">
        <v>68</v>
      </c>
      <c r="K41" s="91"/>
    </row>
    <row r="42" spans="1:11" x14ac:dyDescent="0.3">
      <c r="A42" s="3"/>
      <c r="B42" s="15"/>
      <c r="C42" s="15"/>
      <c r="D42" s="15"/>
      <c r="E42" s="15"/>
      <c r="F42" s="91" t="s">
        <v>69</v>
      </c>
      <c r="G42" s="91"/>
      <c r="H42" s="91"/>
      <c r="I42" s="91"/>
      <c r="J42" s="91" t="s">
        <v>70</v>
      </c>
      <c r="K42" s="91"/>
    </row>
    <row r="43" spans="1:11" x14ac:dyDescent="0.3">
      <c r="A43" s="3"/>
      <c r="C43" s="19"/>
      <c r="D43" s="19"/>
      <c r="E43" s="3"/>
      <c r="F43" s="92" t="s">
        <v>226</v>
      </c>
      <c r="G43" s="91"/>
      <c r="H43" s="92"/>
      <c r="I43" s="91"/>
      <c r="J43" s="92" t="s">
        <v>226</v>
      </c>
      <c r="K43" s="91"/>
    </row>
  </sheetData>
  <mergeCells count="21"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F43:G43"/>
    <mergeCell ref="H43:I43"/>
    <mergeCell ref="J43:K43"/>
    <mergeCell ref="J5:J6"/>
    <mergeCell ref="K5:K6"/>
    <mergeCell ref="F41:G41"/>
    <mergeCell ref="H41:I41"/>
    <mergeCell ref="J41:K41"/>
    <mergeCell ref="F42:G42"/>
    <mergeCell ref="H42:I42"/>
    <mergeCell ref="J42:K42"/>
  </mergeCells>
  <phoneticPr fontId="4" type="noConversion"/>
  <pageMargins left="0.17" right="0.17" top="0.17" bottom="0.17" header="0.17" footer="0.17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1579E-A55F-49B4-BFA6-7C2E0D79BC82}">
  <dimension ref="A1:M21"/>
  <sheetViews>
    <sheetView topLeftCell="A10" workbookViewId="0">
      <selection activeCell="M9" sqref="M9"/>
    </sheetView>
  </sheetViews>
  <sheetFormatPr defaultRowHeight="18.75" x14ac:dyDescent="0.3"/>
  <cols>
    <col min="1" max="1" width="4.625" style="1" customWidth="1"/>
    <col min="2" max="2" width="18.75" style="1" customWidth="1"/>
    <col min="3" max="3" width="13.375" style="1" customWidth="1"/>
    <col min="4" max="4" width="14.125" style="1" customWidth="1"/>
    <col min="5" max="5" width="11.25" style="1" customWidth="1"/>
    <col min="6" max="6" width="11.5" style="1" customWidth="1"/>
    <col min="7" max="7" width="13.25" style="1" customWidth="1"/>
    <col min="8" max="8" width="11.25" style="1" customWidth="1"/>
    <col min="9" max="9" width="13.75" style="1" customWidth="1"/>
    <col min="10" max="10" width="11.125" style="1" customWidth="1"/>
    <col min="11" max="11" width="12.25" style="3" customWidth="1"/>
    <col min="12" max="12" width="9" style="1"/>
    <col min="13" max="13" width="13.5" style="1" bestFit="1" customWidth="1"/>
    <col min="14" max="16384" width="9" style="1"/>
  </cols>
  <sheetData>
    <row r="1" spans="1:13" x14ac:dyDescent="0.3">
      <c r="C1" s="2"/>
      <c r="D1" s="2"/>
      <c r="E1" s="3"/>
      <c r="G1" s="2"/>
      <c r="K1" s="4" t="s">
        <v>0</v>
      </c>
    </row>
    <row r="2" spans="1:13" x14ac:dyDescent="0.3">
      <c r="A2" s="93" t="s">
        <v>227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3" x14ac:dyDescent="0.3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3" x14ac:dyDescent="0.3">
      <c r="A4" s="94" t="s">
        <v>228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3" ht="45" customHeight="1" x14ac:dyDescent="0.3">
      <c r="A5" s="95" t="s">
        <v>2</v>
      </c>
      <c r="B5" s="95" t="s">
        <v>3</v>
      </c>
      <c r="C5" s="96" t="s">
        <v>4</v>
      </c>
      <c r="D5" s="97" t="s">
        <v>5</v>
      </c>
      <c r="E5" s="95" t="s">
        <v>6</v>
      </c>
      <c r="F5" s="95" t="s">
        <v>7</v>
      </c>
      <c r="G5" s="95"/>
      <c r="H5" s="95" t="s">
        <v>8</v>
      </c>
      <c r="I5" s="95"/>
      <c r="J5" s="95" t="s">
        <v>9</v>
      </c>
      <c r="K5" s="95" t="s">
        <v>10</v>
      </c>
    </row>
    <row r="6" spans="1:13" ht="37.5" x14ac:dyDescent="0.3">
      <c r="A6" s="95"/>
      <c r="B6" s="95"/>
      <c r="C6" s="96"/>
      <c r="D6" s="97"/>
      <c r="E6" s="95"/>
      <c r="F6" s="7" t="s">
        <v>11</v>
      </c>
      <c r="G6" s="6" t="s">
        <v>12</v>
      </c>
      <c r="H6" s="5" t="s">
        <v>13</v>
      </c>
      <c r="I6" s="5" t="s">
        <v>14</v>
      </c>
      <c r="J6" s="95"/>
      <c r="K6" s="95"/>
    </row>
    <row r="7" spans="1:13" ht="87.75" customHeight="1" x14ac:dyDescent="0.3">
      <c r="A7" s="8">
        <v>1</v>
      </c>
      <c r="B7" s="9" t="s">
        <v>248</v>
      </c>
      <c r="C7" s="10">
        <v>44700</v>
      </c>
      <c r="D7" s="10">
        <v>44700</v>
      </c>
      <c r="E7" s="11" t="s">
        <v>15</v>
      </c>
      <c r="F7" s="8" t="s">
        <v>135</v>
      </c>
      <c r="G7" s="10">
        <v>44700</v>
      </c>
      <c r="H7" s="8" t="s">
        <v>135</v>
      </c>
      <c r="I7" s="10">
        <v>44700</v>
      </c>
      <c r="J7" s="8" t="s">
        <v>16</v>
      </c>
      <c r="K7" s="8" t="s">
        <v>249</v>
      </c>
    </row>
    <row r="8" spans="1:13" ht="85.5" customHeight="1" x14ac:dyDescent="0.3">
      <c r="A8" s="8">
        <v>2</v>
      </c>
      <c r="B8" s="9" t="s">
        <v>250</v>
      </c>
      <c r="C8" s="10">
        <v>89000</v>
      </c>
      <c r="D8" s="10">
        <v>89000</v>
      </c>
      <c r="E8" s="11" t="s">
        <v>15</v>
      </c>
      <c r="F8" s="8" t="s">
        <v>135</v>
      </c>
      <c r="G8" s="10">
        <v>89000</v>
      </c>
      <c r="H8" s="8" t="s">
        <v>135</v>
      </c>
      <c r="I8" s="10">
        <v>89000</v>
      </c>
      <c r="J8" s="8" t="s">
        <v>16</v>
      </c>
      <c r="K8" s="8" t="s">
        <v>251</v>
      </c>
      <c r="M8" s="69">
        <f>D7+D8+D9+D10+D11+D12+D13+D14+D15+D16+D17</f>
        <v>1299080</v>
      </c>
    </row>
    <row r="9" spans="1:13" ht="70.5" customHeight="1" x14ac:dyDescent="0.3">
      <c r="A9" s="8">
        <v>3</v>
      </c>
      <c r="B9" s="9" t="s">
        <v>235</v>
      </c>
      <c r="C9" s="10">
        <v>43500</v>
      </c>
      <c r="D9" s="10">
        <v>43500</v>
      </c>
      <c r="E9" s="11" t="s">
        <v>15</v>
      </c>
      <c r="F9" s="8" t="s">
        <v>197</v>
      </c>
      <c r="G9" s="10">
        <v>43500</v>
      </c>
      <c r="H9" s="8" t="s">
        <v>197</v>
      </c>
      <c r="I9" s="10">
        <v>43500</v>
      </c>
      <c r="J9" s="8" t="s">
        <v>16</v>
      </c>
      <c r="K9" s="8" t="s">
        <v>237</v>
      </c>
    </row>
    <row r="10" spans="1:13" ht="70.5" customHeight="1" x14ac:dyDescent="0.3">
      <c r="A10" s="8">
        <v>4</v>
      </c>
      <c r="B10" s="9" t="s">
        <v>236</v>
      </c>
      <c r="C10" s="10">
        <v>4500</v>
      </c>
      <c r="D10" s="10">
        <v>4500</v>
      </c>
      <c r="E10" s="11" t="s">
        <v>15</v>
      </c>
      <c r="F10" s="8" t="s">
        <v>98</v>
      </c>
      <c r="G10" s="10">
        <v>4500</v>
      </c>
      <c r="H10" s="8" t="s">
        <v>98</v>
      </c>
      <c r="I10" s="10">
        <v>4500</v>
      </c>
      <c r="J10" s="8" t="s">
        <v>16</v>
      </c>
      <c r="K10" s="8" t="s">
        <v>238</v>
      </c>
    </row>
    <row r="11" spans="1:13" ht="90.75" customHeight="1" x14ac:dyDescent="0.3">
      <c r="A11" s="8">
        <v>5</v>
      </c>
      <c r="B11" s="9" t="s">
        <v>239</v>
      </c>
      <c r="C11" s="10">
        <v>4280</v>
      </c>
      <c r="D11" s="10">
        <v>4280</v>
      </c>
      <c r="E11" s="11" t="s">
        <v>15</v>
      </c>
      <c r="F11" s="8" t="s">
        <v>95</v>
      </c>
      <c r="G11" s="10">
        <v>4280</v>
      </c>
      <c r="H11" s="8" t="s">
        <v>95</v>
      </c>
      <c r="I11" s="10">
        <v>4280</v>
      </c>
      <c r="J11" s="8" t="s">
        <v>16</v>
      </c>
      <c r="K11" s="8" t="s">
        <v>240</v>
      </c>
    </row>
    <row r="12" spans="1:13" ht="115.5" customHeight="1" x14ac:dyDescent="0.3">
      <c r="A12" s="8">
        <v>6</v>
      </c>
      <c r="B12" s="9" t="s">
        <v>241</v>
      </c>
      <c r="C12" s="10">
        <v>9100</v>
      </c>
      <c r="D12" s="10">
        <v>9100</v>
      </c>
      <c r="E12" s="11" t="s">
        <v>15</v>
      </c>
      <c r="F12" s="8" t="s">
        <v>95</v>
      </c>
      <c r="G12" s="10">
        <v>9100</v>
      </c>
      <c r="H12" s="8" t="s">
        <v>95</v>
      </c>
      <c r="I12" s="10">
        <v>9100</v>
      </c>
      <c r="J12" s="8" t="s">
        <v>16</v>
      </c>
      <c r="K12" s="8" t="s">
        <v>242</v>
      </c>
    </row>
    <row r="13" spans="1:13" ht="93.75" customHeight="1" x14ac:dyDescent="0.3">
      <c r="A13" s="8">
        <v>7</v>
      </c>
      <c r="B13" s="9" t="s">
        <v>243</v>
      </c>
      <c r="C13" s="10">
        <v>8600</v>
      </c>
      <c r="D13" s="10">
        <v>8600</v>
      </c>
      <c r="E13" s="11" t="s">
        <v>15</v>
      </c>
      <c r="F13" s="8" t="s">
        <v>113</v>
      </c>
      <c r="G13" s="10">
        <v>8600</v>
      </c>
      <c r="H13" s="8" t="s">
        <v>113</v>
      </c>
      <c r="I13" s="10">
        <v>8600</v>
      </c>
      <c r="J13" s="8" t="s">
        <v>16</v>
      </c>
      <c r="K13" s="8" t="s">
        <v>244</v>
      </c>
    </row>
    <row r="14" spans="1:13" ht="56.25" x14ac:dyDescent="0.3">
      <c r="A14" s="8">
        <v>8</v>
      </c>
      <c r="B14" s="9" t="s">
        <v>229</v>
      </c>
      <c r="C14" s="10">
        <v>472500</v>
      </c>
      <c r="D14" s="10">
        <v>472500</v>
      </c>
      <c r="E14" s="11" t="s">
        <v>15</v>
      </c>
      <c r="F14" s="8" t="s">
        <v>19</v>
      </c>
      <c r="G14" s="10">
        <v>472500</v>
      </c>
      <c r="H14" s="8" t="s">
        <v>19</v>
      </c>
      <c r="I14" s="10">
        <v>472500</v>
      </c>
      <c r="J14" s="8" t="s">
        <v>16</v>
      </c>
      <c r="K14" s="8" t="s">
        <v>231</v>
      </c>
    </row>
    <row r="15" spans="1:13" ht="105.75" customHeight="1" x14ac:dyDescent="0.3">
      <c r="A15" s="8">
        <v>9</v>
      </c>
      <c r="B15" s="9" t="s">
        <v>232</v>
      </c>
      <c r="C15" s="10">
        <v>451500</v>
      </c>
      <c r="D15" s="10">
        <v>451500</v>
      </c>
      <c r="E15" s="11" t="s">
        <v>15</v>
      </c>
      <c r="F15" s="8" t="s">
        <v>19</v>
      </c>
      <c r="G15" s="10">
        <v>451500</v>
      </c>
      <c r="H15" s="8" t="s">
        <v>19</v>
      </c>
      <c r="I15" s="10">
        <v>451500</v>
      </c>
      <c r="J15" s="8" t="s">
        <v>16</v>
      </c>
      <c r="K15" s="8" t="s">
        <v>230</v>
      </c>
    </row>
    <row r="16" spans="1:13" ht="66.75" customHeight="1" x14ac:dyDescent="0.3">
      <c r="A16" s="8">
        <v>10</v>
      </c>
      <c r="B16" s="9" t="s">
        <v>233</v>
      </c>
      <c r="C16" s="10">
        <v>150000</v>
      </c>
      <c r="D16" s="10">
        <v>150000</v>
      </c>
      <c r="E16" s="11" t="s">
        <v>15</v>
      </c>
      <c r="F16" s="8" t="s">
        <v>200</v>
      </c>
      <c r="G16" s="10">
        <v>150000</v>
      </c>
      <c r="H16" s="8" t="s">
        <v>200</v>
      </c>
      <c r="I16" s="10">
        <v>150000</v>
      </c>
      <c r="J16" s="8" t="s">
        <v>16</v>
      </c>
      <c r="K16" s="8" t="s">
        <v>234</v>
      </c>
    </row>
    <row r="17" spans="1:11" ht="66" customHeight="1" x14ac:dyDescent="0.3">
      <c r="A17" s="8">
        <v>11</v>
      </c>
      <c r="B17" s="9" t="s">
        <v>245</v>
      </c>
      <c r="C17" s="10">
        <v>21400</v>
      </c>
      <c r="D17" s="10">
        <v>21400</v>
      </c>
      <c r="E17" s="11" t="s">
        <v>15</v>
      </c>
      <c r="F17" s="8" t="s">
        <v>246</v>
      </c>
      <c r="G17" s="10">
        <v>21400</v>
      </c>
      <c r="H17" s="8" t="s">
        <v>246</v>
      </c>
      <c r="I17" s="10">
        <v>21400</v>
      </c>
      <c r="J17" s="8" t="s">
        <v>16</v>
      </c>
      <c r="K17" s="8" t="s">
        <v>247</v>
      </c>
    </row>
    <row r="18" spans="1:11" ht="40.5" customHeight="1" x14ac:dyDescent="0.3">
      <c r="A18" s="13"/>
      <c r="B18" s="17"/>
      <c r="C18" s="18"/>
      <c r="D18" s="18"/>
      <c r="E18" s="14"/>
      <c r="F18" s="13"/>
      <c r="G18" s="18"/>
      <c r="H18" s="13"/>
      <c r="I18" s="18"/>
      <c r="J18" s="13"/>
      <c r="K18" s="13"/>
    </row>
    <row r="19" spans="1:11" x14ac:dyDescent="0.3">
      <c r="A19" s="3"/>
      <c r="C19" s="2"/>
      <c r="D19" s="2"/>
      <c r="E19" s="3"/>
      <c r="F19" s="91" t="s">
        <v>71</v>
      </c>
      <c r="G19" s="91"/>
      <c r="H19" s="91"/>
      <c r="I19" s="91"/>
      <c r="J19" s="91" t="s">
        <v>68</v>
      </c>
      <c r="K19" s="91"/>
    </row>
    <row r="20" spans="1:11" x14ac:dyDescent="0.3">
      <c r="A20" s="3"/>
      <c r="B20" s="15"/>
      <c r="C20" s="15"/>
      <c r="D20" s="15"/>
      <c r="E20" s="15"/>
      <c r="F20" s="91" t="s">
        <v>69</v>
      </c>
      <c r="G20" s="91"/>
      <c r="H20" s="91"/>
      <c r="I20" s="91"/>
      <c r="J20" s="91" t="s">
        <v>70</v>
      </c>
      <c r="K20" s="91"/>
    </row>
    <row r="21" spans="1:11" x14ac:dyDescent="0.3">
      <c r="A21" s="3"/>
      <c r="C21" s="19"/>
      <c r="D21" s="19"/>
      <c r="E21" s="3"/>
      <c r="F21" s="92" t="s">
        <v>252</v>
      </c>
      <c r="G21" s="91"/>
      <c r="H21" s="92"/>
      <c r="I21" s="91"/>
      <c r="J21" s="92" t="s">
        <v>252</v>
      </c>
      <c r="K21" s="91"/>
    </row>
  </sheetData>
  <mergeCells count="21">
    <mergeCell ref="F21:G21"/>
    <mergeCell ref="H21:I21"/>
    <mergeCell ref="J21:K21"/>
    <mergeCell ref="J5:J6"/>
    <mergeCell ref="K5:K6"/>
    <mergeCell ref="F19:G19"/>
    <mergeCell ref="H19:I19"/>
    <mergeCell ref="J19:K19"/>
    <mergeCell ref="F20:G20"/>
    <mergeCell ref="H20:I20"/>
    <mergeCell ref="J20:K20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honeticPr fontId="4" type="noConversion"/>
  <pageMargins left="0.19685039370078741" right="0.15748031496062992" top="0.23622047244094491" bottom="0.15748031496062992" header="0.15748031496062992" footer="0.15748031496062992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38B26-63B3-41BC-B6CD-5998FF599ACC}">
  <dimension ref="A1:N31"/>
  <sheetViews>
    <sheetView topLeftCell="A13" workbookViewId="0">
      <selection activeCell="J14" sqref="J14"/>
    </sheetView>
  </sheetViews>
  <sheetFormatPr defaultRowHeight="18.75" x14ac:dyDescent="0.3"/>
  <cols>
    <col min="1" max="1" width="4.625" style="1" customWidth="1"/>
    <col min="2" max="2" width="18.75" style="1" customWidth="1"/>
    <col min="3" max="3" width="13.375" style="1" customWidth="1"/>
    <col min="4" max="4" width="14.125" style="1" customWidth="1"/>
    <col min="5" max="5" width="11.25" style="1" customWidth="1"/>
    <col min="6" max="6" width="11.5" style="1" customWidth="1"/>
    <col min="7" max="7" width="13.25" style="1" customWidth="1"/>
    <col min="8" max="8" width="11.25" style="1" customWidth="1"/>
    <col min="9" max="9" width="13.75" style="1" customWidth="1"/>
    <col min="10" max="10" width="11.125" style="1" customWidth="1"/>
    <col min="11" max="11" width="12.25" style="3" customWidth="1"/>
    <col min="12" max="13" width="9" style="1"/>
    <col min="14" max="14" width="11.875" style="1" bestFit="1" customWidth="1"/>
    <col min="15" max="16384" width="9" style="1"/>
  </cols>
  <sheetData>
    <row r="1" spans="1:14" x14ac:dyDescent="0.3">
      <c r="C1" s="2"/>
      <c r="D1" s="2"/>
      <c r="E1" s="3"/>
      <c r="G1" s="2"/>
      <c r="K1" s="4" t="s">
        <v>0</v>
      </c>
    </row>
    <row r="2" spans="1:14" x14ac:dyDescent="0.3">
      <c r="A2" s="93" t="s">
        <v>253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4" x14ac:dyDescent="0.3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4" x14ac:dyDescent="0.3">
      <c r="A4" s="94" t="s">
        <v>254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4" ht="45" customHeight="1" x14ac:dyDescent="0.3">
      <c r="A5" s="95" t="s">
        <v>2</v>
      </c>
      <c r="B5" s="95" t="s">
        <v>3</v>
      </c>
      <c r="C5" s="96" t="s">
        <v>4</v>
      </c>
      <c r="D5" s="97" t="s">
        <v>5</v>
      </c>
      <c r="E5" s="95" t="s">
        <v>6</v>
      </c>
      <c r="F5" s="95" t="s">
        <v>7</v>
      </c>
      <c r="G5" s="95"/>
      <c r="H5" s="95" t="s">
        <v>8</v>
      </c>
      <c r="I5" s="95"/>
      <c r="J5" s="95" t="s">
        <v>9</v>
      </c>
      <c r="K5" s="95" t="s">
        <v>10</v>
      </c>
    </row>
    <row r="6" spans="1:14" ht="37.5" x14ac:dyDescent="0.3">
      <c r="A6" s="95"/>
      <c r="B6" s="95"/>
      <c r="C6" s="96"/>
      <c r="D6" s="97"/>
      <c r="E6" s="95"/>
      <c r="F6" s="7" t="s">
        <v>11</v>
      </c>
      <c r="G6" s="6" t="s">
        <v>12</v>
      </c>
      <c r="H6" s="5" t="s">
        <v>13</v>
      </c>
      <c r="I6" s="5" t="s">
        <v>14</v>
      </c>
      <c r="J6" s="95"/>
      <c r="K6" s="95"/>
    </row>
    <row r="7" spans="1:14" ht="56.25" x14ac:dyDescent="0.3">
      <c r="A7" s="8">
        <v>1</v>
      </c>
      <c r="B7" s="9" t="s">
        <v>263</v>
      </c>
      <c r="C7" s="10">
        <v>10800</v>
      </c>
      <c r="D7" s="10">
        <v>10800</v>
      </c>
      <c r="E7" s="11" t="s">
        <v>15</v>
      </c>
      <c r="F7" s="8" t="s">
        <v>264</v>
      </c>
      <c r="G7" s="10">
        <v>10800</v>
      </c>
      <c r="H7" s="8" t="s">
        <v>264</v>
      </c>
      <c r="I7" s="10">
        <v>10800</v>
      </c>
      <c r="J7" s="8" t="s">
        <v>16</v>
      </c>
      <c r="K7" s="8" t="s">
        <v>265</v>
      </c>
      <c r="N7" s="69">
        <f>D7+D8+D9+D10+D11+D12+D13+D15+D16+D17+D18+D19+D20+D21+D22+D23+D24+D25+D26+D27</f>
        <v>928746</v>
      </c>
    </row>
    <row r="8" spans="1:14" ht="206.25" x14ac:dyDescent="0.3">
      <c r="A8" s="8">
        <v>2</v>
      </c>
      <c r="B8" s="9" t="s">
        <v>282</v>
      </c>
      <c r="C8" s="10">
        <v>2000</v>
      </c>
      <c r="D8" s="10">
        <v>2000</v>
      </c>
      <c r="E8" s="11" t="s">
        <v>15</v>
      </c>
      <c r="F8" s="8" t="s">
        <v>95</v>
      </c>
      <c r="G8" s="10">
        <v>2000</v>
      </c>
      <c r="H8" s="8" t="s">
        <v>95</v>
      </c>
      <c r="I8" s="10">
        <v>2000</v>
      </c>
      <c r="J8" s="8" t="s">
        <v>16</v>
      </c>
      <c r="K8" s="8" t="s">
        <v>283</v>
      </c>
    </row>
    <row r="9" spans="1:14" ht="56.25" x14ac:dyDescent="0.3">
      <c r="A9" s="8">
        <v>3</v>
      </c>
      <c r="B9" s="9" t="s">
        <v>284</v>
      </c>
      <c r="C9" s="10">
        <v>44980</v>
      </c>
      <c r="D9" s="10">
        <v>44980</v>
      </c>
      <c r="E9" s="11" t="s">
        <v>15</v>
      </c>
      <c r="F9" s="8" t="s">
        <v>285</v>
      </c>
      <c r="G9" s="10">
        <v>44980</v>
      </c>
      <c r="H9" s="8" t="s">
        <v>285</v>
      </c>
      <c r="I9" s="10">
        <v>44980</v>
      </c>
      <c r="J9" s="8" t="s">
        <v>16</v>
      </c>
      <c r="K9" s="8" t="s">
        <v>286</v>
      </c>
    </row>
    <row r="10" spans="1:14" ht="87.75" customHeight="1" x14ac:dyDescent="0.3">
      <c r="A10" s="8">
        <v>4</v>
      </c>
      <c r="B10" s="9" t="s">
        <v>255</v>
      </c>
      <c r="C10" s="10">
        <v>485400</v>
      </c>
      <c r="D10" s="10">
        <v>485400</v>
      </c>
      <c r="E10" s="11" t="s">
        <v>15</v>
      </c>
      <c r="F10" s="8" t="s">
        <v>256</v>
      </c>
      <c r="G10" s="10">
        <v>485400</v>
      </c>
      <c r="H10" s="8" t="s">
        <v>256</v>
      </c>
      <c r="I10" s="10">
        <v>485400</v>
      </c>
      <c r="J10" s="8" t="s">
        <v>16</v>
      </c>
      <c r="K10" s="8" t="s">
        <v>257</v>
      </c>
    </row>
    <row r="11" spans="1:14" ht="62.25" customHeight="1" x14ac:dyDescent="0.3">
      <c r="A11" s="8">
        <v>5</v>
      </c>
      <c r="B11" s="9" t="s">
        <v>287</v>
      </c>
      <c r="C11" s="10">
        <v>3960</v>
      </c>
      <c r="D11" s="10">
        <v>3960</v>
      </c>
      <c r="E11" s="11" t="s">
        <v>15</v>
      </c>
      <c r="F11" s="8" t="s">
        <v>288</v>
      </c>
      <c r="G11" s="10">
        <v>3960</v>
      </c>
      <c r="H11" s="8" t="s">
        <v>288</v>
      </c>
      <c r="I11" s="10">
        <v>3960</v>
      </c>
      <c r="J11" s="8" t="s">
        <v>16</v>
      </c>
      <c r="K11" s="8" t="s">
        <v>289</v>
      </c>
    </row>
    <row r="12" spans="1:14" ht="62.25" customHeight="1" x14ac:dyDescent="0.3">
      <c r="A12" s="8">
        <v>6</v>
      </c>
      <c r="B12" s="9" t="s">
        <v>290</v>
      </c>
      <c r="C12" s="10">
        <v>6120</v>
      </c>
      <c r="D12" s="10">
        <v>6120</v>
      </c>
      <c r="E12" s="11" t="s">
        <v>15</v>
      </c>
      <c r="F12" s="8" t="s">
        <v>59</v>
      </c>
      <c r="G12" s="10">
        <v>6120</v>
      </c>
      <c r="H12" s="8" t="s">
        <v>59</v>
      </c>
      <c r="I12" s="10">
        <v>6120</v>
      </c>
      <c r="J12" s="8" t="s">
        <v>16</v>
      </c>
      <c r="K12" s="8" t="s">
        <v>289</v>
      </c>
    </row>
    <row r="13" spans="1:14" ht="100.5" customHeight="1" x14ac:dyDescent="0.3">
      <c r="A13" s="8">
        <v>7</v>
      </c>
      <c r="B13" s="9" t="s">
        <v>266</v>
      </c>
      <c r="C13" s="10">
        <v>2400</v>
      </c>
      <c r="D13" s="10">
        <v>2400</v>
      </c>
      <c r="E13" s="11" t="s">
        <v>15</v>
      </c>
      <c r="F13" s="8" t="s">
        <v>113</v>
      </c>
      <c r="G13" s="10">
        <v>2400</v>
      </c>
      <c r="H13" s="8" t="s">
        <v>113</v>
      </c>
      <c r="I13" s="10">
        <v>2400</v>
      </c>
      <c r="J13" s="8" t="s">
        <v>16</v>
      </c>
      <c r="K13" s="8" t="s">
        <v>267</v>
      </c>
    </row>
    <row r="14" spans="1:14" ht="219" customHeight="1" x14ac:dyDescent="0.3">
      <c r="A14" s="8">
        <v>8</v>
      </c>
      <c r="B14" s="9" t="s">
        <v>258</v>
      </c>
      <c r="C14" s="10">
        <v>3160000</v>
      </c>
      <c r="D14" s="10">
        <v>3160000</v>
      </c>
      <c r="E14" s="11" t="s">
        <v>259</v>
      </c>
      <c r="F14" s="8" t="s">
        <v>605</v>
      </c>
      <c r="G14" s="10">
        <v>3160000</v>
      </c>
      <c r="H14" s="8" t="s">
        <v>605</v>
      </c>
      <c r="I14" s="10">
        <v>3160000</v>
      </c>
      <c r="J14" s="8" t="s">
        <v>16</v>
      </c>
      <c r="K14" s="8" t="s">
        <v>261</v>
      </c>
    </row>
    <row r="15" spans="1:14" ht="219" customHeight="1" x14ac:dyDescent="0.3">
      <c r="A15" s="8">
        <v>9</v>
      </c>
      <c r="B15" s="9" t="s">
        <v>291</v>
      </c>
      <c r="C15" s="10">
        <v>52500</v>
      </c>
      <c r="D15" s="10">
        <v>52500</v>
      </c>
      <c r="E15" s="11" t="s">
        <v>15</v>
      </c>
      <c r="F15" s="8" t="s">
        <v>292</v>
      </c>
      <c r="G15" s="10">
        <v>52500</v>
      </c>
      <c r="H15" s="8" t="s">
        <v>292</v>
      </c>
      <c r="I15" s="10">
        <v>52500</v>
      </c>
      <c r="J15" s="8" t="s">
        <v>16</v>
      </c>
      <c r="K15" s="8" t="s">
        <v>293</v>
      </c>
    </row>
    <row r="16" spans="1:14" ht="63" customHeight="1" x14ac:dyDescent="0.3">
      <c r="A16" s="8">
        <v>10</v>
      </c>
      <c r="B16" s="9" t="s">
        <v>268</v>
      </c>
      <c r="C16" s="10">
        <v>5100</v>
      </c>
      <c r="D16" s="10">
        <v>5100</v>
      </c>
      <c r="E16" s="11" t="s">
        <v>15</v>
      </c>
      <c r="F16" s="8" t="s">
        <v>59</v>
      </c>
      <c r="G16" s="10">
        <v>5100</v>
      </c>
      <c r="H16" s="8" t="s">
        <v>59</v>
      </c>
      <c r="I16" s="10">
        <v>5100</v>
      </c>
      <c r="J16" s="8" t="s">
        <v>16</v>
      </c>
      <c r="K16" s="8" t="s">
        <v>269</v>
      </c>
    </row>
    <row r="17" spans="1:11" ht="63" customHeight="1" x14ac:dyDescent="0.3">
      <c r="A17" s="8">
        <v>11</v>
      </c>
      <c r="B17" s="9" t="s">
        <v>270</v>
      </c>
      <c r="C17" s="10">
        <v>3500</v>
      </c>
      <c r="D17" s="10">
        <v>3500</v>
      </c>
      <c r="E17" s="11" t="s">
        <v>15</v>
      </c>
      <c r="F17" s="8" t="s">
        <v>110</v>
      </c>
      <c r="G17" s="10">
        <v>3500</v>
      </c>
      <c r="H17" s="8" t="s">
        <v>110</v>
      </c>
      <c r="I17" s="10">
        <v>3500</v>
      </c>
      <c r="J17" s="8" t="s">
        <v>16</v>
      </c>
      <c r="K17" s="8" t="s">
        <v>271</v>
      </c>
    </row>
    <row r="18" spans="1:11" ht="63" customHeight="1" x14ac:dyDescent="0.3">
      <c r="A18" s="8">
        <v>12</v>
      </c>
      <c r="B18" s="9" t="s">
        <v>294</v>
      </c>
      <c r="C18" s="10">
        <v>9100</v>
      </c>
      <c r="D18" s="10">
        <v>9100</v>
      </c>
      <c r="E18" s="11" t="s">
        <v>15</v>
      </c>
      <c r="F18" s="8" t="s">
        <v>295</v>
      </c>
      <c r="G18" s="10">
        <v>9100</v>
      </c>
      <c r="H18" s="8" t="s">
        <v>295</v>
      </c>
      <c r="I18" s="10">
        <v>9100</v>
      </c>
      <c r="J18" s="8" t="s">
        <v>16</v>
      </c>
      <c r="K18" s="8" t="s">
        <v>296</v>
      </c>
    </row>
    <row r="19" spans="1:11" ht="63" customHeight="1" x14ac:dyDescent="0.3">
      <c r="A19" s="8">
        <v>13</v>
      </c>
      <c r="B19" s="9" t="s">
        <v>297</v>
      </c>
      <c r="C19" s="10">
        <v>23800</v>
      </c>
      <c r="D19" s="10">
        <v>23800</v>
      </c>
      <c r="E19" s="11" t="s">
        <v>15</v>
      </c>
      <c r="F19" s="8" t="s">
        <v>62</v>
      </c>
      <c r="G19" s="10">
        <v>23800</v>
      </c>
      <c r="H19" s="8" t="s">
        <v>62</v>
      </c>
      <c r="I19" s="10">
        <v>23800</v>
      </c>
      <c r="J19" s="8" t="s">
        <v>16</v>
      </c>
      <c r="K19" s="8" t="s">
        <v>298</v>
      </c>
    </row>
    <row r="20" spans="1:11" ht="63" customHeight="1" x14ac:dyDescent="0.3">
      <c r="A20" s="8">
        <v>14</v>
      </c>
      <c r="B20" s="9" t="s">
        <v>290</v>
      </c>
      <c r="C20" s="10">
        <v>33485</v>
      </c>
      <c r="D20" s="10">
        <v>33485</v>
      </c>
      <c r="E20" s="11" t="s">
        <v>15</v>
      </c>
      <c r="F20" s="8" t="s">
        <v>59</v>
      </c>
      <c r="G20" s="10">
        <v>33485</v>
      </c>
      <c r="H20" s="8" t="s">
        <v>59</v>
      </c>
      <c r="I20" s="10">
        <v>33485</v>
      </c>
      <c r="J20" s="8" t="s">
        <v>16</v>
      </c>
      <c r="K20" s="8" t="s">
        <v>299</v>
      </c>
    </row>
    <row r="21" spans="1:11" ht="63" customHeight="1" x14ac:dyDescent="0.3">
      <c r="A21" s="8">
        <v>15</v>
      </c>
      <c r="B21" s="9" t="s">
        <v>300</v>
      </c>
      <c r="C21" s="10">
        <v>4900</v>
      </c>
      <c r="D21" s="10">
        <v>4900</v>
      </c>
      <c r="E21" s="11" t="s">
        <v>15</v>
      </c>
      <c r="F21" s="8" t="s">
        <v>292</v>
      </c>
      <c r="G21" s="10">
        <v>4900</v>
      </c>
      <c r="H21" s="8" t="s">
        <v>292</v>
      </c>
      <c r="I21" s="10">
        <v>4900</v>
      </c>
      <c r="J21" s="8" t="s">
        <v>16</v>
      </c>
      <c r="K21" s="8" t="s">
        <v>301</v>
      </c>
    </row>
    <row r="22" spans="1:11" ht="117.75" customHeight="1" x14ac:dyDescent="0.3">
      <c r="A22" s="8">
        <v>16</v>
      </c>
      <c r="B22" s="9" t="s">
        <v>272</v>
      </c>
      <c r="C22" s="10">
        <v>12000</v>
      </c>
      <c r="D22" s="10">
        <v>12000</v>
      </c>
      <c r="E22" s="11" t="s">
        <v>15</v>
      </c>
      <c r="F22" s="8" t="s">
        <v>197</v>
      </c>
      <c r="G22" s="10">
        <v>12000</v>
      </c>
      <c r="H22" s="8" t="s">
        <v>197</v>
      </c>
      <c r="I22" s="10">
        <v>12000</v>
      </c>
      <c r="J22" s="8" t="s">
        <v>16</v>
      </c>
      <c r="K22" s="8" t="s">
        <v>273</v>
      </c>
    </row>
    <row r="23" spans="1:11" ht="77.25" customHeight="1" x14ac:dyDescent="0.3">
      <c r="A23" s="8">
        <v>17</v>
      </c>
      <c r="B23" s="9" t="s">
        <v>274</v>
      </c>
      <c r="C23" s="10">
        <v>4400</v>
      </c>
      <c r="D23" s="10">
        <v>4400</v>
      </c>
      <c r="E23" s="11" t="s">
        <v>15</v>
      </c>
      <c r="F23" s="8" t="s">
        <v>59</v>
      </c>
      <c r="G23" s="10">
        <v>4400</v>
      </c>
      <c r="H23" s="8" t="s">
        <v>59</v>
      </c>
      <c r="I23" s="10">
        <v>4400</v>
      </c>
      <c r="J23" s="8" t="s">
        <v>16</v>
      </c>
      <c r="K23" s="8" t="s">
        <v>275</v>
      </c>
    </row>
    <row r="24" spans="1:11" ht="64.5" customHeight="1" x14ac:dyDescent="0.3">
      <c r="A24" s="8">
        <v>18</v>
      </c>
      <c r="B24" s="9" t="s">
        <v>276</v>
      </c>
      <c r="C24" s="10">
        <v>576</v>
      </c>
      <c r="D24" s="10">
        <v>576</v>
      </c>
      <c r="E24" s="11" t="s">
        <v>15</v>
      </c>
      <c r="F24" s="8" t="s">
        <v>95</v>
      </c>
      <c r="G24" s="10">
        <v>576</v>
      </c>
      <c r="H24" s="8" t="s">
        <v>95</v>
      </c>
      <c r="I24" s="10">
        <v>576</v>
      </c>
      <c r="J24" s="8" t="s">
        <v>16</v>
      </c>
      <c r="K24" s="8" t="s">
        <v>275</v>
      </c>
    </row>
    <row r="25" spans="1:11" ht="70.5" customHeight="1" x14ac:dyDescent="0.3">
      <c r="A25" s="8">
        <v>19</v>
      </c>
      <c r="B25" s="9" t="s">
        <v>260</v>
      </c>
      <c r="C25" s="10">
        <v>190000</v>
      </c>
      <c r="D25" s="10">
        <v>190000</v>
      </c>
      <c r="E25" s="11" t="s">
        <v>15</v>
      </c>
      <c r="F25" s="8" t="s">
        <v>25</v>
      </c>
      <c r="G25" s="10">
        <v>190000</v>
      </c>
      <c r="H25" s="8" t="s">
        <v>25</v>
      </c>
      <c r="I25" s="10">
        <v>190000</v>
      </c>
      <c r="J25" s="8" t="s">
        <v>16</v>
      </c>
      <c r="K25" s="8" t="s">
        <v>262</v>
      </c>
    </row>
    <row r="26" spans="1:11" ht="70.5" customHeight="1" x14ac:dyDescent="0.3">
      <c r="A26" s="8">
        <v>20</v>
      </c>
      <c r="B26" s="9" t="s">
        <v>277</v>
      </c>
      <c r="C26" s="10">
        <v>18725</v>
      </c>
      <c r="D26" s="10">
        <v>18725</v>
      </c>
      <c r="E26" s="11" t="s">
        <v>15</v>
      </c>
      <c r="F26" s="8" t="s">
        <v>246</v>
      </c>
      <c r="G26" s="10">
        <v>18725</v>
      </c>
      <c r="H26" s="8" t="s">
        <v>246</v>
      </c>
      <c r="I26" s="10">
        <v>18725</v>
      </c>
      <c r="J26" s="8" t="s">
        <v>16</v>
      </c>
      <c r="K26" s="8" t="s">
        <v>278</v>
      </c>
    </row>
    <row r="27" spans="1:11" ht="176.25" customHeight="1" x14ac:dyDescent="0.3">
      <c r="A27" s="8">
        <v>21</v>
      </c>
      <c r="B27" s="9" t="s">
        <v>279</v>
      </c>
      <c r="C27" s="10">
        <v>15000</v>
      </c>
      <c r="D27" s="10">
        <v>15000</v>
      </c>
      <c r="E27" s="11" t="s">
        <v>15</v>
      </c>
      <c r="F27" s="8" t="s">
        <v>280</v>
      </c>
      <c r="G27" s="10">
        <v>15000</v>
      </c>
      <c r="H27" s="8" t="s">
        <v>280</v>
      </c>
      <c r="I27" s="10">
        <v>15000</v>
      </c>
      <c r="J27" s="8" t="s">
        <v>16</v>
      </c>
      <c r="K27" s="8" t="s">
        <v>281</v>
      </c>
    </row>
    <row r="28" spans="1:11" ht="40.5" customHeight="1" x14ac:dyDescent="0.3">
      <c r="A28" s="13"/>
      <c r="B28" s="17"/>
      <c r="C28" s="18"/>
      <c r="D28" s="18"/>
      <c r="E28" s="14"/>
      <c r="F28" s="13"/>
      <c r="G28" s="18"/>
      <c r="H28" s="13"/>
      <c r="I28" s="18"/>
      <c r="J28" s="13"/>
      <c r="K28" s="13"/>
    </row>
    <row r="29" spans="1:11" x14ac:dyDescent="0.3">
      <c r="A29" s="3"/>
      <c r="C29" s="2"/>
      <c r="D29" s="2"/>
      <c r="E29" s="3"/>
      <c r="F29" s="91" t="s">
        <v>71</v>
      </c>
      <c r="G29" s="91"/>
      <c r="H29" s="91"/>
      <c r="I29" s="91"/>
      <c r="J29" s="91" t="s">
        <v>68</v>
      </c>
      <c r="K29" s="91"/>
    </row>
    <row r="30" spans="1:11" x14ac:dyDescent="0.3">
      <c r="A30" s="3"/>
      <c r="B30" s="15"/>
      <c r="C30" s="15"/>
      <c r="D30" s="15"/>
      <c r="E30" s="15"/>
      <c r="F30" s="91" t="s">
        <v>69</v>
      </c>
      <c r="G30" s="91"/>
      <c r="H30" s="91"/>
      <c r="I30" s="91"/>
      <c r="J30" s="91" t="s">
        <v>70</v>
      </c>
      <c r="K30" s="91"/>
    </row>
    <row r="31" spans="1:11" x14ac:dyDescent="0.3">
      <c r="A31" s="3"/>
      <c r="C31" s="19"/>
      <c r="D31" s="19"/>
      <c r="E31" s="3"/>
      <c r="F31" s="92" t="s">
        <v>252</v>
      </c>
      <c r="G31" s="91"/>
      <c r="H31" s="92"/>
      <c r="I31" s="91"/>
      <c r="J31" s="92" t="s">
        <v>252</v>
      </c>
      <c r="K31" s="91"/>
    </row>
  </sheetData>
  <mergeCells count="21">
    <mergeCell ref="F31:G31"/>
    <mergeCell ref="H31:I31"/>
    <mergeCell ref="J31:K31"/>
    <mergeCell ref="J5:J6"/>
    <mergeCell ref="K5:K6"/>
    <mergeCell ref="F29:G29"/>
    <mergeCell ref="H29:I29"/>
    <mergeCell ref="J29:K29"/>
    <mergeCell ref="F30:G30"/>
    <mergeCell ref="H30:I30"/>
    <mergeCell ref="J30:K30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honeticPr fontId="4" type="noConversion"/>
  <pageMargins left="0.17" right="0.17" top="0.23622047244094491" bottom="0.2" header="0.15748031496062992" footer="0.17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FA9B0-AA2D-4330-8381-DFA7A3A3DA53}">
  <dimension ref="A1:M22"/>
  <sheetViews>
    <sheetView tabSelected="1" topLeftCell="A19" workbookViewId="0">
      <selection activeCell="J22" sqref="J22:K22"/>
    </sheetView>
  </sheetViews>
  <sheetFormatPr defaultRowHeight="18.75" x14ac:dyDescent="0.3"/>
  <cols>
    <col min="1" max="1" width="4.625" style="1" customWidth="1"/>
    <col min="2" max="2" width="18.75" style="1" customWidth="1"/>
    <col min="3" max="3" width="13.375" style="1" customWidth="1"/>
    <col min="4" max="4" width="14.125" style="1" customWidth="1"/>
    <col min="5" max="5" width="11.25" style="1" customWidth="1"/>
    <col min="6" max="6" width="11.5" style="1" customWidth="1"/>
    <col min="7" max="7" width="13.25" style="1" customWidth="1"/>
    <col min="8" max="8" width="11.25" style="1" customWidth="1"/>
    <col min="9" max="9" width="13.75" style="1" customWidth="1"/>
    <col min="10" max="10" width="11.125" style="1" customWidth="1"/>
    <col min="11" max="11" width="12.25" style="3" customWidth="1"/>
    <col min="12" max="12" width="9" style="1"/>
    <col min="13" max="13" width="11.875" style="1" bestFit="1" customWidth="1"/>
    <col min="14" max="16384" width="9" style="1"/>
  </cols>
  <sheetData>
    <row r="1" spans="1:13" x14ac:dyDescent="0.3">
      <c r="C1" s="2"/>
      <c r="D1" s="2"/>
      <c r="E1" s="3"/>
      <c r="G1" s="2"/>
      <c r="K1" s="4" t="s">
        <v>0</v>
      </c>
    </row>
    <row r="2" spans="1:13" x14ac:dyDescent="0.3">
      <c r="A2" s="93" t="s">
        <v>302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3" x14ac:dyDescent="0.3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3" x14ac:dyDescent="0.3">
      <c r="A4" s="94" t="s">
        <v>303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3" ht="45" customHeight="1" x14ac:dyDescent="0.3">
      <c r="A5" s="95" t="s">
        <v>2</v>
      </c>
      <c r="B5" s="95" t="s">
        <v>3</v>
      </c>
      <c r="C5" s="96" t="s">
        <v>4</v>
      </c>
      <c r="D5" s="97" t="s">
        <v>5</v>
      </c>
      <c r="E5" s="95" t="s">
        <v>6</v>
      </c>
      <c r="F5" s="95" t="s">
        <v>7</v>
      </c>
      <c r="G5" s="95"/>
      <c r="H5" s="95" t="s">
        <v>8</v>
      </c>
      <c r="I5" s="95"/>
      <c r="J5" s="95" t="s">
        <v>9</v>
      </c>
      <c r="K5" s="95" t="s">
        <v>10</v>
      </c>
    </row>
    <row r="6" spans="1:13" ht="37.5" x14ac:dyDescent="0.3">
      <c r="A6" s="95"/>
      <c r="B6" s="95"/>
      <c r="C6" s="96"/>
      <c r="D6" s="97"/>
      <c r="E6" s="95"/>
      <c r="F6" s="7" t="s">
        <v>11</v>
      </c>
      <c r="G6" s="6" t="s">
        <v>12</v>
      </c>
      <c r="H6" s="5" t="s">
        <v>13</v>
      </c>
      <c r="I6" s="5" t="s">
        <v>14</v>
      </c>
      <c r="J6" s="95"/>
      <c r="K6" s="95"/>
    </row>
    <row r="7" spans="1:13" ht="56.25" x14ac:dyDescent="0.3">
      <c r="A7" s="8">
        <v>1</v>
      </c>
      <c r="B7" s="9" t="s">
        <v>304</v>
      </c>
      <c r="C7" s="10">
        <v>63000</v>
      </c>
      <c r="D7" s="10">
        <v>63000</v>
      </c>
      <c r="E7" s="11" t="s">
        <v>15</v>
      </c>
      <c r="F7" s="8" t="s">
        <v>305</v>
      </c>
      <c r="G7" s="10">
        <v>63000</v>
      </c>
      <c r="H7" s="8" t="s">
        <v>305</v>
      </c>
      <c r="I7" s="10">
        <v>63000</v>
      </c>
      <c r="J7" s="8" t="s">
        <v>16</v>
      </c>
      <c r="K7" s="8" t="s">
        <v>306</v>
      </c>
    </row>
    <row r="8" spans="1:13" ht="56.25" x14ac:dyDescent="0.3">
      <c r="A8" s="8">
        <v>2</v>
      </c>
      <c r="B8" s="9" t="s">
        <v>321</v>
      </c>
      <c r="C8" s="10">
        <v>139988.1</v>
      </c>
      <c r="D8" s="10">
        <v>139988.1</v>
      </c>
      <c r="E8" s="11" t="s">
        <v>15</v>
      </c>
      <c r="F8" s="8" t="s">
        <v>322</v>
      </c>
      <c r="G8" s="10">
        <v>139988.1</v>
      </c>
      <c r="H8" s="8" t="s">
        <v>322</v>
      </c>
      <c r="I8" s="10">
        <v>139988.1</v>
      </c>
      <c r="J8" s="8" t="s">
        <v>16</v>
      </c>
      <c r="K8" s="8" t="s">
        <v>323</v>
      </c>
      <c r="M8" s="69">
        <f>D7+D8+D9+D10+D11+D12+D13+D14+D15+D16+D17+D18</f>
        <v>523218.1</v>
      </c>
    </row>
    <row r="9" spans="1:13" ht="56.25" x14ac:dyDescent="0.3">
      <c r="A9" s="8">
        <v>3</v>
      </c>
      <c r="B9" s="9" t="s">
        <v>58</v>
      </c>
      <c r="C9" s="10">
        <v>15440</v>
      </c>
      <c r="D9" s="10">
        <v>15440</v>
      </c>
      <c r="E9" s="11" t="s">
        <v>15</v>
      </c>
      <c r="F9" s="8" t="s">
        <v>59</v>
      </c>
      <c r="G9" s="10">
        <v>15440</v>
      </c>
      <c r="H9" s="8" t="s">
        <v>59</v>
      </c>
      <c r="I9" s="10">
        <v>15440</v>
      </c>
      <c r="J9" s="8" t="s">
        <v>16</v>
      </c>
      <c r="K9" s="8" t="s">
        <v>324</v>
      </c>
    </row>
    <row r="10" spans="1:13" ht="56.25" x14ac:dyDescent="0.3">
      <c r="A10" s="8">
        <v>4</v>
      </c>
      <c r="B10" s="9" t="s">
        <v>325</v>
      </c>
      <c r="C10" s="10">
        <v>23800</v>
      </c>
      <c r="D10" s="10">
        <v>23800</v>
      </c>
      <c r="E10" s="11" t="s">
        <v>15</v>
      </c>
      <c r="F10" s="8" t="s">
        <v>62</v>
      </c>
      <c r="G10" s="10">
        <v>23800</v>
      </c>
      <c r="H10" s="8" t="s">
        <v>62</v>
      </c>
      <c r="I10" s="10">
        <v>23800</v>
      </c>
      <c r="J10" s="8" t="s">
        <v>16</v>
      </c>
      <c r="K10" s="8" t="s">
        <v>326</v>
      </c>
    </row>
    <row r="11" spans="1:13" ht="75" x14ac:dyDescent="0.3">
      <c r="A11" s="8">
        <v>5</v>
      </c>
      <c r="B11" s="9" t="s">
        <v>307</v>
      </c>
      <c r="C11" s="10">
        <v>500</v>
      </c>
      <c r="D11" s="10">
        <v>500</v>
      </c>
      <c r="E11" s="11" t="s">
        <v>15</v>
      </c>
      <c r="F11" s="8" t="s">
        <v>62</v>
      </c>
      <c r="G11" s="10">
        <v>500</v>
      </c>
      <c r="H11" s="8" t="s">
        <v>62</v>
      </c>
      <c r="I11" s="10">
        <v>500</v>
      </c>
      <c r="J11" s="8" t="s">
        <v>16</v>
      </c>
      <c r="K11" s="8" t="s">
        <v>308</v>
      </c>
    </row>
    <row r="12" spans="1:13" ht="93.75" x14ac:dyDescent="0.3">
      <c r="A12" s="8">
        <v>6</v>
      </c>
      <c r="B12" s="9" t="s">
        <v>309</v>
      </c>
      <c r="C12" s="10">
        <v>1520</v>
      </c>
      <c r="D12" s="10">
        <v>1520</v>
      </c>
      <c r="E12" s="11" t="s">
        <v>15</v>
      </c>
      <c r="F12" s="8" t="s">
        <v>113</v>
      </c>
      <c r="G12" s="10">
        <v>1520</v>
      </c>
      <c r="H12" s="8" t="s">
        <v>113</v>
      </c>
      <c r="I12" s="10">
        <v>1520</v>
      </c>
      <c r="J12" s="8" t="s">
        <v>16</v>
      </c>
      <c r="K12" s="8" t="s">
        <v>310</v>
      </c>
    </row>
    <row r="13" spans="1:13" ht="56.25" x14ac:dyDescent="0.3">
      <c r="A13" s="8">
        <v>7</v>
      </c>
      <c r="B13" s="9" t="s">
        <v>327</v>
      </c>
      <c r="C13" s="10">
        <v>5960</v>
      </c>
      <c r="D13" s="10">
        <v>5960</v>
      </c>
      <c r="E13" s="11" t="s">
        <v>15</v>
      </c>
      <c r="F13" s="8" t="s">
        <v>62</v>
      </c>
      <c r="G13" s="10">
        <v>5960</v>
      </c>
      <c r="H13" s="8" t="s">
        <v>62</v>
      </c>
      <c r="I13" s="10">
        <v>5960</v>
      </c>
      <c r="J13" s="8" t="s">
        <v>16</v>
      </c>
      <c r="K13" s="8" t="s">
        <v>328</v>
      </c>
    </row>
    <row r="14" spans="1:13" ht="56.25" x14ac:dyDescent="0.3">
      <c r="A14" s="8">
        <v>8</v>
      </c>
      <c r="B14" s="9" t="s">
        <v>223</v>
      </c>
      <c r="C14" s="10">
        <v>100000</v>
      </c>
      <c r="D14" s="10">
        <v>100000</v>
      </c>
      <c r="E14" s="11" t="s">
        <v>15</v>
      </c>
      <c r="F14" s="8" t="s">
        <v>329</v>
      </c>
      <c r="G14" s="10">
        <v>100000</v>
      </c>
      <c r="H14" s="8" t="s">
        <v>329</v>
      </c>
      <c r="I14" s="10">
        <v>100000</v>
      </c>
      <c r="J14" s="8" t="s">
        <v>16</v>
      </c>
      <c r="K14" s="8" t="s">
        <v>330</v>
      </c>
    </row>
    <row r="15" spans="1:13" ht="56.25" x14ac:dyDescent="0.3">
      <c r="A15" s="8">
        <v>9</v>
      </c>
      <c r="B15" s="9" t="s">
        <v>311</v>
      </c>
      <c r="C15" s="10">
        <v>57000</v>
      </c>
      <c r="D15" s="10">
        <v>57000</v>
      </c>
      <c r="E15" s="11" t="s">
        <v>15</v>
      </c>
      <c r="F15" s="8" t="s">
        <v>38</v>
      </c>
      <c r="G15" s="10">
        <v>57000</v>
      </c>
      <c r="H15" s="8" t="s">
        <v>38</v>
      </c>
      <c r="I15" s="10">
        <v>57000</v>
      </c>
      <c r="J15" s="8" t="s">
        <v>16</v>
      </c>
      <c r="K15" s="8" t="s">
        <v>312</v>
      </c>
    </row>
    <row r="16" spans="1:13" ht="56.25" x14ac:dyDescent="0.3">
      <c r="A16" s="8">
        <v>10</v>
      </c>
      <c r="B16" s="9" t="s">
        <v>313</v>
      </c>
      <c r="C16" s="10">
        <v>57000</v>
      </c>
      <c r="D16" s="10">
        <v>57000</v>
      </c>
      <c r="E16" s="11" t="s">
        <v>15</v>
      </c>
      <c r="F16" s="8" t="s">
        <v>35</v>
      </c>
      <c r="G16" s="10">
        <v>57000</v>
      </c>
      <c r="H16" s="8" t="s">
        <v>35</v>
      </c>
      <c r="I16" s="10">
        <v>57000</v>
      </c>
      <c r="J16" s="8" t="s">
        <v>16</v>
      </c>
      <c r="K16" s="8" t="s">
        <v>314</v>
      </c>
    </row>
    <row r="17" spans="1:11" ht="56.25" x14ac:dyDescent="0.3">
      <c r="A17" s="8">
        <v>11</v>
      </c>
      <c r="B17" s="9" t="s">
        <v>315</v>
      </c>
      <c r="C17" s="10">
        <v>57000</v>
      </c>
      <c r="D17" s="10">
        <v>57000</v>
      </c>
      <c r="E17" s="11" t="s">
        <v>15</v>
      </c>
      <c r="F17" s="8" t="s">
        <v>316</v>
      </c>
      <c r="G17" s="10">
        <v>57000</v>
      </c>
      <c r="H17" s="8" t="s">
        <v>316</v>
      </c>
      <c r="I17" s="10">
        <v>57001</v>
      </c>
      <c r="J17" s="8" t="s">
        <v>16</v>
      </c>
      <c r="K17" s="8" t="s">
        <v>317</v>
      </c>
    </row>
    <row r="18" spans="1:11" ht="56.25" x14ac:dyDescent="0.3">
      <c r="A18" s="8">
        <v>12</v>
      </c>
      <c r="B18" s="9" t="s">
        <v>318</v>
      </c>
      <c r="C18" s="10">
        <v>2010</v>
      </c>
      <c r="D18" s="10">
        <v>2010</v>
      </c>
      <c r="E18" s="11" t="s">
        <v>15</v>
      </c>
      <c r="F18" s="8" t="s">
        <v>319</v>
      </c>
      <c r="G18" s="10">
        <v>2010</v>
      </c>
      <c r="H18" s="8" t="s">
        <v>319</v>
      </c>
      <c r="I18" s="10">
        <v>2010</v>
      </c>
      <c r="J18" s="8" t="s">
        <v>16</v>
      </c>
      <c r="K18" s="8" t="s">
        <v>320</v>
      </c>
    </row>
    <row r="19" spans="1:11" ht="40.5" customHeight="1" x14ac:dyDescent="0.3">
      <c r="A19" s="13"/>
      <c r="B19" s="17"/>
      <c r="C19" s="18"/>
      <c r="D19" s="18"/>
      <c r="E19" s="14"/>
      <c r="F19" s="13"/>
      <c r="G19" s="18"/>
      <c r="H19" s="13"/>
      <c r="I19" s="18"/>
      <c r="J19" s="13"/>
      <c r="K19" s="13"/>
    </row>
    <row r="20" spans="1:11" x14ac:dyDescent="0.3">
      <c r="A20" s="3"/>
      <c r="C20" s="2"/>
      <c r="D20" s="2"/>
      <c r="E20" s="3"/>
      <c r="F20" s="91" t="s">
        <v>71</v>
      </c>
      <c r="G20" s="91"/>
      <c r="H20" s="91"/>
      <c r="I20" s="91"/>
      <c r="J20" s="91" t="s">
        <v>68</v>
      </c>
      <c r="K20" s="91"/>
    </row>
    <row r="21" spans="1:11" x14ac:dyDescent="0.3">
      <c r="A21" s="3"/>
      <c r="B21" s="15"/>
      <c r="C21" s="15"/>
      <c r="D21" s="15"/>
      <c r="E21" s="15"/>
      <c r="F21" s="91" t="s">
        <v>69</v>
      </c>
      <c r="G21" s="91"/>
      <c r="H21" s="91"/>
      <c r="I21" s="91"/>
      <c r="J21" s="91" t="s">
        <v>70</v>
      </c>
      <c r="K21" s="91"/>
    </row>
    <row r="22" spans="1:11" x14ac:dyDescent="0.3">
      <c r="A22" s="3"/>
      <c r="C22" s="19"/>
      <c r="D22" s="19"/>
      <c r="E22" s="3"/>
      <c r="F22" s="92" t="s">
        <v>606</v>
      </c>
      <c r="G22" s="91"/>
      <c r="H22" s="92"/>
      <c r="I22" s="91"/>
      <c r="J22" s="92" t="s">
        <v>606</v>
      </c>
      <c r="K22" s="91"/>
    </row>
  </sheetData>
  <mergeCells count="21">
    <mergeCell ref="F22:G22"/>
    <mergeCell ref="H22:I22"/>
    <mergeCell ref="J22:K22"/>
    <mergeCell ref="J5:J6"/>
    <mergeCell ref="K5:K6"/>
    <mergeCell ref="F20:G20"/>
    <mergeCell ref="H20:I20"/>
    <mergeCell ref="J20:K20"/>
    <mergeCell ref="F21:G21"/>
    <mergeCell ref="H21:I21"/>
    <mergeCell ref="J21:K21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honeticPr fontId="4" type="noConversion"/>
  <pageMargins left="0.15748031496062992" right="0.15748031496062992" top="0.19685039370078741" bottom="0.19685039370078741" header="0.15748031496062992" footer="0.1574803149606299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8CD86-CE02-4FF3-B0E3-F460BC3E1507}">
  <dimension ref="A1:P16"/>
  <sheetViews>
    <sheetView topLeftCell="A13" workbookViewId="0">
      <selection activeCell="B16" sqref="B16:H16"/>
    </sheetView>
  </sheetViews>
  <sheetFormatPr defaultRowHeight="18.75" x14ac:dyDescent="0.3"/>
  <cols>
    <col min="1" max="1" width="5.125" style="1" customWidth="1"/>
    <col min="2" max="2" width="17.375" style="1" customWidth="1"/>
    <col min="3" max="3" width="13.75" style="1" customWidth="1"/>
    <col min="4" max="4" width="13.5" style="1" customWidth="1"/>
    <col min="5" max="5" width="9.625" style="1" customWidth="1"/>
    <col min="6" max="6" width="10.625" style="1" customWidth="1"/>
    <col min="7" max="7" width="13.625" style="1" customWidth="1"/>
    <col min="8" max="8" width="9.625" style="1" customWidth="1"/>
    <col min="9" max="9" width="13.5" style="1" customWidth="1"/>
    <col min="10" max="10" width="11.875" style="1" customWidth="1"/>
    <col min="11" max="11" width="12" style="1" customWidth="1"/>
    <col min="12" max="13" width="9" style="1"/>
    <col min="14" max="14" width="10.75" style="1" bestFit="1" customWidth="1"/>
    <col min="15" max="15" width="9" style="1"/>
    <col min="16" max="16" width="13.5" style="1" bestFit="1" customWidth="1"/>
    <col min="17" max="256" width="9" style="1"/>
    <col min="257" max="257" width="5.125" style="1" customWidth="1"/>
    <col min="258" max="258" width="21.25" style="1" customWidth="1"/>
    <col min="259" max="259" width="14.125" style="1" customWidth="1"/>
    <col min="260" max="260" width="13.375" style="1" customWidth="1"/>
    <col min="261" max="261" width="9.625" style="1" customWidth="1"/>
    <col min="262" max="262" width="13.5" style="1" customWidth="1"/>
    <col min="263" max="263" width="13.125" style="1" customWidth="1"/>
    <col min="264" max="264" width="13.25" style="1" customWidth="1"/>
    <col min="265" max="265" width="13.375" style="1" customWidth="1"/>
    <col min="266" max="266" width="10.625" style="1" customWidth="1"/>
    <col min="267" max="267" width="13.125" style="1" customWidth="1"/>
    <col min="268" max="512" width="9" style="1"/>
    <col min="513" max="513" width="5.125" style="1" customWidth="1"/>
    <col min="514" max="514" width="21.25" style="1" customWidth="1"/>
    <col min="515" max="515" width="14.125" style="1" customWidth="1"/>
    <col min="516" max="516" width="13.375" style="1" customWidth="1"/>
    <col min="517" max="517" width="9.625" style="1" customWidth="1"/>
    <col min="518" max="518" width="13.5" style="1" customWidth="1"/>
    <col min="519" max="519" width="13.125" style="1" customWidth="1"/>
    <col min="520" max="520" width="13.25" style="1" customWidth="1"/>
    <col min="521" max="521" width="13.375" style="1" customWidth="1"/>
    <col min="522" max="522" width="10.625" style="1" customWidth="1"/>
    <col min="523" max="523" width="13.125" style="1" customWidth="1"/>
    <col min="524" max="768" width="9" style="1"/>
    <col min="769" max="769" width="5.125" style="1" customWidth="1"/>
    <col min="770" max="770" width="21.25" style="1" customWidth="1"/>
    <col min="771" max="771" width="14.125" style="1" customWidth="1"/>
    <col min="772" max="772" width="13.375" style="1" customWidth="1"/>
    <col min="773" max="773" width="9.625" style="1" customWidth="1"/>
    <col min="774" max="774" width="13.5" style="1" customWidth="1"/>
    <col min="775" max="775" width="13.125" style="1" customWidth="1"/>
    <col min="776" max="776" width="13.25" style="1" customWidth="1"/>
    <col min="777" max="777" width="13.375" style="1" customWidth="1"/>
    <col min="778" max="778" width="10.625" style="1" customWidth="1"/>
    <col min="779" max="779" width="13.125" style="1" customWidth="1"/>
    <col min="780" max="1024" width="9" style="1"/>
    <col min="1025" max="1025" width="5.125" style="1" customWidth="1"/>
    <col min="1026" max="1026" width="21.25" style="1" customWidth="1"/>
    <col min="1027" max="1027" width="14.125" style="1" customWidth="1"/>
    <col min="1028" max="1028" width="13.375" style="1" customWidth="1"/>
    <col min="1029" max="1029" width="9.625" style="1" customWidth="1"/>
    <col min="1030" max="1030" width="13.5" style="1" customWidth="1"/>
    <col min="1031" max="1031" width="13.125" style="1" customWidth="1"/>
    <col min="1032" max="1032" width="13.25" style="1" customWidth="1"/>
    <col min="1033" max="1033" width="13.375" style="1" customWidth="1"/>
    <col min="1034" max="1034" width="10.625" style="1" customWidth="1"/>
    <col min="1035" max="1035" width="13.125" style="1" customWidth="1"/>
    <col min="1036" max="1280" width="9" style="1"/>
    <col min="1281" max="1281" width="5.125" style="1" customWidth="1"/>
    <col min="1282" max="1282" width="21.25" style="1" customWidth="1"/>
    <col min="1283" max="1283" width="14.125" style="1" customWidth="1"/>
    <col min="1284" max="1284" width="13.375" style="1" customWidth="1"/>
    <col min="1285" max="1285" width="9.625" style="1" customWidth="1"/>
    <col min="1286" max="1286" width="13.5" style="1" customWidth="1"/>
    <col min="1287" max="1287" width="13.125" style="1" customWidth="1"/>
    <col min="1288" max="1288" width="13.25" style="1" customWidth="1"/>
    <col min="1289" max="1289" width="13.375" style="1" customWidth="1"/>
    <col min="1290" max="1290" width="10.625" style="1" customWidth="1"/>
    <col min="1291" max="1291" width="13.125" style="1" customWidth="1"/>
    <col min="1292" max="1536" width="9" style="1"/>
    <col min="1537" max="1537" width="5.125" style="1" customWidth="1"/>
    <col min="1538" max="1538" width="21.25" style="1" customWidth="1"/>
    <col min="1539" max="1539" width="14.125" style="1" customWidth="1"/>
    <col min="1540" max="1540" width="13.375" style="1" customWidth="1"/>
    <col min="1541" max="1541" width="9.625" style="1" customWidth="1"/>
    <col min="1542" max="1542" width="13.5" style="1" customWidth="1"/>
    <col min="1543" max="1543" width="13.125" style="1" customWidth="1"/>
    <col min="1544" max="1544" width="13.25" style="1" customWidth="1"/>
    <col min="1545" max="1545" width="13.375" style="1" customWidth="1"/>
    <col min="1546" max="1546" width="10.625" style="1" customWidth="1"/>
    <col min="1547" max="1547" width="13.125" style="1" customWidth="1"/>
    <col min="1548" max="1792" width="9" style="1"/>
    <col min="1793" max="1793" width="5.125" style="1" customWidth="1"/>
    <col min="1794" max="1794" width="21.25" style="1" customWidth="1"/>
    <col min="1795" max="1795" width="14.125" style="1" customWidth="1"/>
    <col min="1796" max="1796" width="13.375" style="1" customWidth="1"/>
    <col min="1797" max="1797" width="9.625" style="1" customWidth="1"/>
    <col min="1798" max="1798" width="13.5" style="1" customWidth="1"/>
    <col min="1799" max="1799" width="13.125" style="1" customWidth="1"/>
    <col min="1800" max="1800" width="13.25" style="1" customWidth="1"/>
    <col min="1801" max="1801" width="13.375" style="1" customWidth="1"/>
    <col min="1802" max="1802" width="10.625" style="1" customWidth="1"/>
    <col min="1803" max="1803" width="13.125" style="1" customWidth="1"/>
    <col min="1804" max="2048" width="9" style="1"/>
    <col min="2049" max="2049" width="5.125" style="1" customWidth="1"/>
    <col min="2050" max="2050" width="21.25" style="1" customWidth="1"/>
    <col min="2051" max="2051" width="14.125" style="1" customWidth="1"/>
    <col min="2052" max="2052" width="13.375" style="1" customWidth="1"/>
    <col min="2053" max="2053" width="9.625" style="1" customWidth="1"/>
    <col min="2054" max="2054" width="13.5" style="1" customWidth="1"/>
    <col min="2055" max="2055" width="13.125" style="1" customWidth="1"/>
    <col min="2056" max="2056" width="13.25" style="1" customWidth="1"/>
    <col min="2057" max="2057" width="13.375" style="1" customWidth="1"/>
    <col min="2058" max="2058" width="10.625" style="1" customWidth="1"/>
    <col min="2059" max="2059" width="13.125" style="1" customWidth="1"/>
    <col min="2060" max="2304" width="9" style="1"/>
    <col min="2305" max="2305" width="5.125" style="1" customWidth="1"/>
    <col min="2306" max="2306" width="21.25" style="1" customWidth="1"/>
    <col min="2307" max="2307" width="14.125" style="1" customWidth="1"/>
    <col min="2308" max="2308" width="13.375" style="1" customWidth="1"/>
    <col min="2309" max="2309" width="9.625" style="1" customWidth="1"/>
    <col min="2310" max="2310" width="13.5" style="1" customWidth="1"/>
    <col min="2311" max="2311" width="13.125" style="1" customWidth="1"/>
    <col min="2312" max="2312" width="13.25" style="1" customWidth="1"/>
    <col min="2313" max="2313" width="13.375" style="1" customWidth="1"/>
    <col min="2314" max="2314" width="10.625" style="1" customWidth="1"/>
    <col min="2315" max="2315" width="13.125" style="1" customWidth="1"/>
    <col min="2316" max="2560" width="9" style="1"/>
    <col min="2561" max="2561" width="5.125" style="1" customWidth="1"/>
    <col min="2562" max="2562" width="21.25" style="1" customWidth="1"/>
    <col min="2563" max="2563" width="14.125" style="1" customWidth="1"/>
    <col min="2564" max="2564" width="13.375" style="1" customWidth="1"/>
    <col min="2565" max="2565" width="9.625" style="1" customWidth="1"/>
    <col min="2566" max="2566" width="13.5" style="1" customWidth="1"/>
    <col min="2567" max="2567" width="13.125" style="1" customWidth="1"/>
    <col min="2568" max="2568" width="13.25" style="1" customWidth="1"/>
    <col min="2569" max="2569" width="13.375" style="1" customWidth="1"/>
    <col min="2570" max="2570" width="10.625" style="1" customWidth="1"/>
    <col min="2571" max="2571" width="13.125" style="1" customWidth="1"/>
    <col min="2572" max="2816" width="9" style="1"/>
    <col min="2817" max="2817" width="5.125" style="1" customWidth="1"/>
    <col min="2818" max="2818" width="21.25" style="1" customWidth="1"/>
    <col min="2819" max="2819" width="14.125" style="1" customWidth="1"/>
    <col min="2820" max="2820" width="13.375" style="1" customWidth="1"/>
    <col min="2821" max="2821" width="9.625" style="1" customWidth="1"/>
    <col min="2822" max="2822" width="13.5" style="1" customWidth="1"/>
    <col min="2823" max="2823" width="13.125" style="1" customWidth="1"/>
    <col min="2824" max="2824" width="13.25" style="1" customWidth="1"/>
    <col min="2825" max="2825" width="13.375" style="1" customWidth="1"/>
    <col min="2826" max="2826" width="10.625" style="1" customWidth="1"/>
    <col min="2827" max="2827" width="13.125" style="1" customWidth="1"/>
    <col min="2828" max="3072" width="9" style="1"/>
    <col min="3073" max="3073" width="5.125" style="1" customWidth="1"/>
    <col min="3074" max="3074" width="21.25" style="1" customWidth="1"/>
    <col min="3075" max="3075" width="14.125" style="1" customWidth="1"/>
    <col min="3076" max="3076" width="13.375" style="1" customWidth="1"/>
    <col min="3077" max="3077" width="9.625" style="1" customWidth="1"/>
    <col min="3078" max="3078" width="13.5" style="1" customWidth="1"/>
    <col min="3079" max="3079" width="13.125" style="1" customWidth="1"/>
    <col min="3080" max="3080" width="13.25" style="1" customWidth="1"/>
    <col min="3081" max="3081" width="13.375" style="1" customWidth="1"/>
    <col min="3082" max="3082" width="10.625" style="1" customWidth="1"/>
    <col min="3083" max="3083" width="13.125" style="1" customWidth="1"/>
    <col min="3084" max="3328" width="9" style="1"/>
    <col min="3329" max="3329" width="5.125" style="1" customWidth="1"/>
    <col min="3330" max="3330" width="21.25" style="1" customWidth="1"/>
    <col min="3331" max="3331" width="14.125" style="1" customWidth="1"/>
    <col min="3332" max="3332" width="13.375" style="1" customWidth="1"/>
    <col min="3333" max="3333" width="9.625" style="1" customWidth="1"/>
    <col min="3334" max="3334" width="13.5" style="1" customWidth="1"/>
    <col min="3335" max="3335" width="13.125" style="1" customWidth="1"/>
    <col min="3336" max="3336" width="13.25" style="1" customWidth="1"/>
    <col min="3337" max="3337" width="13.375" style="1" customWidth="1"/>
    <col min="3338" max="3338" width="10.625" style="1" customWidth="1"/>
    <col min="3339" max="3339" width="13.125" style="1" customWidth="1"/>
    <col min="3340" max="3584" width="9" style="1"/>
    <col min="3585" max="3585" width="5.125" style="1" customWidth="1"/>
    <col min="3586" max="3586" width="21.25" style="1" customWidth="1"/>
    <col min="3587" max="3587" width="14.125" style="1" customWidth="1"/>
    <col min="3588" max="3588" width="13.375" style="1" customWidth="1"/>
    <col min="3589" max="3589" width="9.625" style="1" customWidth="1"/>
    <col min="3590" max="3590" width="13.5" style="1" customWidth="1"/>
    <col min="3591" max="3591" width="13.125" style="1" customWidth="1"/>
    <col min="3592" max="3592" width="13.25" style="1" customWidth="1"/>
    <col min="3593" max="3593" width="13.375" style="1" customWidth="1"/>
    <col min="3594" max="3594" width="10.625" style="1" customWidth="1"/>
    <col min="3595" max="3595" width="13.125" style="1" customWidth="1"/>
    <col min="3596" max="3840" width="9" style="1"/>
    <col min="3841" max="3841" width="5.125" style="1" customWidth="1"/>
    <col min="3842" max="3842" width="21.25" style="1" customWidth="1"/>
    <col min="3843" max="3843" width="14.125" style="1" customWidth="1"/>
    <col min="3844" max="3844" width="13.375" style="1" customWidth="1"/>
    <col min="3845" max="3845" width="9.625" style="1" customWidth="1"/>
    <col min="3846" max="3846" width="13.5" style="1" customWidth="1"/>
    <col min="3847" max="3847" width="13.125" style="1" customWidth="1"/>
    <col min="3848" max="3848" width="13.25" style="1" customWidth="1"/>
    <col min="3849" max="3849" width="13.375" style="1" customWidth="1"/>
    <col min="3850" max="3850" width="10.625" style="1" customWidth="1"/>
    <col min="3851" max="3851" width="13.125" style="1" customWidth="1"/>
    <col min="3852" max="4096" width="9" style="1"/>
    <col min="4097" max="4097" width="5.125" style="1" customWidth="1"/>
    <col min="4098" max="4098" width="21.25" style="1" customWidth="1"/>
    <col min="4099" max="4099" width="14.125" style="1" customWidth="1"/>
    <col min="4100" max="4100" width="13.375" style="1" customWidth="1"/>
    <col min="4101" max="4101" width="9.625" style="1" customWidth="1"/>
    <col min="4102" max="4102" width="13.5" style="1" customWidth="1"/>
    <col min="4103" max="4103" width="13.125" style="1" customWidth="1"/>
    <col min="4104" max="4104" width="13.25" style="1" customWidth="1"/>
    <col min="4105" max="4105" width="13.375" style="1" customWidth="1"/>
    <col min="4106" max="4106" width="10.625" style="1" customWidth="1"/>
    <col min="4107" max="4107" width="13.125" style="1" customWidth="1"/>
    <col min="4108" max="4352" width="9" style="1"/>
    <col min="4353" max="4353" width="5.125" style="1" customWidth="1"/>
    <col min="4354" max="4354" width="21.25" style="1" customWidth="1"/>
    <col min="4355" max="4355" width="14.125" style="1" customWidth="1"/>
    <col min="4356" max="4356" width="13.375" style="1" customWidth="1"/>
    <col min="4357" max="4357" width="9.625" style="1" customWidth="1"/>
    <col min="4358" max="4358" width="13.5" style="1" customWidth="1"/>
    <col min="4359" max="4359" width="13.125" style="1" customWidth="1"/>
    <col min="4360" max="4360" width="13.25" style="1" customWidth="1"/>
    <col min="4361" max="4361" width="13.375" style="1" customWidth="1"/>
    <col min="4362" max="4362" width="10.625" style="1" customWidth="1"/>
    <col min="4363" max="4363" width="13.125" style="1" customWidth="1"/>
    <col min="4364" max="4608" width="9" style="1"/>
    <col min="4609" max="4609" width="5.125" style="1" customWidth="1"/>
    <col min="4610" max="4610" width="21.25" style="1" customWidth="1"/>
    <col min="4611" max="4611" width="14.125" style="1" customWidth="1"/>
    <col min="4612" max="4612" width="13.375" style="1" customWidth="1"/>
    <col min="4613" max="4613" width="9.625" style="1" customWidth="1"/>
    <col min="4614" max="4614" width="13.5" style="1" customWidth="1"/>
    <col min="4615" max="4615" width="13.125" style="1" customWidth="1"/>
    <col min="4616" max="4616" width="13.25" style="1" customWidth="1"/>
    <col min="4617" max="4617" width="13.375" style="1" customWidth="1"/>
    <col min="4618" max="4618" width="10.625" style="1" customWidth="1"/>
    <col min="4619" max="4619" width="13.125" style="1" customWidth="1"/>
    <col min="4620" max="4864" width="9" style="1"/>
    <col min="4865" max="4865" width="5.125" style="1" customWidth="1"/>
    <col min="4866" max="4866" width="21.25" style="1" customWidth="1"/>
    <col min="4867" max="4867" width="14.125" style="1" customWidth="1"/>
    <col min="4868" max="4868" width="13.375" style="1" customWidth="1"/>
    <col min="4869" max="4869" width="9.625" style="1" customWidth="1"/>
    <col min="4870" max="4870" width="13.5" style="1" customWidth="1"/>
    <col min="4871" max="4871" width="13.125" style="1" customWidth="1"/>
    <col min="4872" max="4872" width="13.25" style="1" customWidth="1"/>
    <col min="4873" max="4873" width="13.375" style="1" customWidth="1"/>
    <col min="4874" max="4874" width="10.625" style="1" customWidth="1"/>
    <col min="4875" max="4875" width="13.125" style="1" customWidth="1"/>
    <col min="4876" max="5120" width="9" style="1"/>
    <col min="5121" max="5121" width="5.125" style="1" customWidth="1"/>
    <col min="5122" max="5122" width="21.25" style="1" customWidth="1"/>
    <col min="5123" max="5123" width="14.125" style="1" customWidth="1"/>
    <col min="5124" max="5124" width="13.375" style="1" customWidth="1"/>
    <col min="5125" max="5125" width="9.625" style="1" customWidth="1"/>
    <col min="5126" max="5126" width="13.5" style="1" customWidth="1"/>
    <col min="5127" max="5127" width="13.125" style="1" customWidth="1"/>
    <col min="5128" max="5128" width="13.25" style="1" customWidth="1"/>
    <col min="5129" max="5129" width="13.375" style="1" customWidth="1"/>
    <col min="5130" max="5130" width="10.625" style="1" customWidth="1"/>
    <col min="5131" max="5131" width="13.125" style="1" customWidth="1"/>
    <col min="5132" max="5376" width="9" style="1"/>
    <col min="5377" max="5377" width="5.125" style="1" customWidth="1"/>
    <col min="5378" max="5378" width="21.25" style="1" customWidth="1"/>
    <col min="5379" max="5379" width="14.125" style="1" customWidth="1"/>
    <col min="5380" max="5380" width="13.375" style="1" customWidth="1"/>
    <col min="5381" max="5381" width="9.625" style="1" customWidth="1"/>
    <col min="5382" max="5382" width="13.5" style="1" customWidth="1"/>
    <col min="5383" max="5383" width="13.125" style="1" customWidth="1"/>
    <col min="5384" max="5384" width="13.25" style="1" customWidth="1"/>
    <col min="5385" max="5385" width="13.375" style="1" customWidth="1"/>
    <col min="5386" max="5386" width="10.625" style="1" customWidth="1"/>
    <col min="5387" max="5387" width="13.125" style="1" customWidth="1"/>
    <col min="5388" max="5632" width="9" style="1"/>
    <col min="5633" max="5633" width="5.125" style="1" customWidth="1"/>
    <col min="5634" max="5634" width="21.25" style="1" customWidth="1"/>
    <col min="5635" max="5635" width="14.125" style="1" customWidth="1"/>
    <col min="5636" max="5636" width="13.375" style="1" customWidth="1"/>
    <col min="5637" max="5637" width="9.625" style="1" customWidth="1"/>
    <col min="5638" max="5638" width="13.5" style="1" customWidth="1"/>
    <col min="5639" max="5639" width="13.125" style="1" customWidth="1"/>
    <col min="5640" max="5640" width="13.25" style="1" customWidth="1"/>
    <col min="5641" max="5641" width="13.375" style="1" customWidth="1"/>
    <col min="5642" max="5642" width="10.625" style="1" customWidth="1"/>
    <col min="5643" max="5643" width="13.125" style="1" customWidth="1"/>
    <col min="5644" max="5888" width="9" style="1"/>
    <col min="5889" max="5889" width="5.125" style="1" customWidth="1"/>
    <col min="5890" max="5890" width="21.25" style="1" customWidth="1"/>
    <col min="5891" max="5891" width="14.125" style="1" customWidth="1"/>
    <col min="5892" max="5892" width="13.375" style="1" customWidth="1"/>
    <col min="5893" max="5893" width="9.625" style="1" customWidth="1"/>
    <col min="5894" max="5894" width="13.5" style="1" customWidth="1"/>
    <col min="5895" max="5895" width="13.125" style="1" customWidth="1"/>
    <col min="5896" max="5896" width="13.25" style="1" customWidth="1"/>
    <col min="5897" max="5897" width="13.375" style="1" customWidth="1"/>
    <col min="5898" max="5898" width="10.625" style="1" customWidth="1"/>
    <col min="5899" max="5899" width="13.125" style="1" customWidth="1"/>
    <col min="5900" max="6144" width="9" style="1"/>
    <col min="6145" max="6145" width="5.125" style="1" customWidth="1"/>
    <col min="6146" max="6146" width="21.25" style="1" customWidth="1"/>
    <col min="6147" max="6147" width="14.125" style="1" customWidth="1"/>
    <col min="6148" max="6148" width="13.375" style="1" customWidth="1"/>
    <col min="6149" max="6149" width="9.625" style="1" customWidth="1"/>
    <col min="6150" max="6150" width="13.5" style="1" customWidth="1"/>
    <col min="6151" max="6151" width="13.125" style="1" customWidth="1"/>
    <col min="6152" max="6152" width="13.25" style="1" customWidth="1"/>
    <col min="6153" max="6153" width="13.375" style="1" customWidth="1"/>
    <col min="6154" max="6154" width="10.625" style="1" customWidth="1"/>
    <col min="6155" max="6155" width="13.125" style="1" customWidth="1"/>
    <col min="6156" max="6400" width="9" style="1"/>
    <col min="6401" max="6401" width="5.125" style="1" customWidth="1"/>
    <col min="6402" max="6402" width="21.25" style="1" customWidth="1"/>
    <col min="6403" max="6403" width="14.125" style="1" customWidth="1"/>
    <col min="6404" max="6404" width="13.375" style="1" customWidth="1"/>
    <col min="6405" max="6405" width="9.625" style="1" customWidth="1"/>
    <col min="6406" max="6406" width="13.5" style="1" customWidth="1"/>
    <col min="6407" max="6407" width="13.125" style="1" customWidth="1"/>
    <col min="6408" max="6408" width="13.25" style="1" customWidth="1"/>
    <col min="6409" max="6409" width="13.375" style="1" customWidth="1"/>
    <col min="6410" max="6410" width="10.625" style="1" customWidth="1"/>
    <col min="6411" max="6411" width="13.125" style="1" customWidth="1"/>
    <col min="6412" max="6656" width="9" style="1"/>
    <col min="6657" max="6657" width="5.125" style="1" customWidth="1"/>
    <col min="6658" max="6658" width="21.25" style="1" customWidth="1"/>
    <col min="6659" max="6659" width="14.125" style="1" customWidth="1"/>
    <col min="6660" max="6660" width="13.375" style="1" customWidth="1"/>
    <col min="6661" max="6661" width="9.625" style="1" customWidth="1"/>
    <col min="6662" max="6662" width="13.5" style="1" customWidth="1"/>
    <col min="6663" max="6663" width="13.125" style="1" customWidth="1"/>
    <col min="6664" max="6664" width="13.25" style="1" customWidth="1"/>
    <col min="6665" max="6665" width="13.375" style="1" customWidth="1"/>
    <col min="6666" max="6666" width="10.625" style="1" customWidth="1"/>
    <col min="6667" max="6667" width="13.125" style="1" customWidth="1"/>
    <col min="6668" max="6912" width="9" style="1"/>
    <col min="6913" max="6913" width="5.125" style="1" customWidth="1"/>
    <col min="6914" max="6914" width="21.25" style="1" customWidth="1"/>
    <col min="6915" max="6915" width="14.125" style="1" customWidth="1"/>
    <col min="6916" max="6916" width="13.375" style="1" customWidth="1"/>
    <col min="6917" max="6917" width="9.625" style="1" customWidth="1"/>
    <col min="6918" max="6918" width="13.5" style="1" customWidth="1"/>
    <col min="6919" max="6919" width="13.125" style="1" customWidth="1"/>
    <col min="6920" max="6920" width="13.25" style="1" customWidth="1"/>
    <col min="6921" max="6921" width="13.375" style="1" customWidth="1"/>
    <col min="6922" max="6922" width="10.625" style="1" customWidth="1"/>
    <col min="6923" max="6923" width="13.125" style="1" customWidth="1"/>
    <col min="6924" max="7168" width="9" style="1"/>
    <col min="7169" max="7169" width="5.125" style="1" customWidth="1"/>
    <col min="7170" max="7170" width="21.25" style="1" customWidth="1"/>
    <col min="7171" max="7171" width="14.125" style="1" customWidth="1"/>
    <col min="7172" max="7172" width="13.375" style="1" customWidth="1"/>
    <col min="7173" max="7173" width="9.625" style="1" customWidth="1"/>
    <col min="7174" max="7174" width="13.5" style="1" customWidth="1"/>
    <col min="7175" max="7175" width="13.125" style="1" customWidth="1"/>
    <col min="7176" max="7176" width="13.25" style="1" customWidth="1"/>
    <col min="7177" max="7177" width="13.375" style="1" customWidth="1"/>
    <col min="7178" max="7178" width="10.625" style="1" customWidth="1"/>
    <col min="7179" max="7179" width="13.125" style="1" customWidth="1"/>
    <col min="7180" max="7424" width="9" style="1"/>
    <col min="7425" max="7425" width="5.125" style="1" customWidth="1"/>
    <col min="7426" max="7426" width="21.25" style="1" customWidth="1"/>
    <col min="7427" max="7427" width="14.125" style="1" customWidth="1"/>
    <col min="7428" max="7428" width="13.375" style="1" customWidth="1"/>
    <col min="7429" max="7429" width="9.625" style="1" customWidth="1"/>
    <col min="7430" max="7430" width="13.5" style="1" customWidth="1"/>
    <col min="7431" max="7431" width="13.125" style="1" customWidth="1"/>
    <col min="7432" max="7432" width="13.25" style="1" customWidth="1"/>
    <col min="7433" max="7433" width="13.375" style="1" customWidth="1"/>
    <col min="7434" max="7434" width="10.625" style="1" customWidth="1"/>
    <col min="7435" max="7435" width="13.125" style="1" customWidth="1"/>
    <col min="7436" max="7680" width="9" style="1"/>
    <col min="7681" max="7681" width="5.125" style="1" customWidth="1"/>
    <col min="7682" max="7682" width="21.25" style="1" customWidth="1"/>
    <col min="7683" max="7683" width="14.125" style="1" customWidth="1"/>
    <col min="7684" max="7684" width="13.375" style="1" customWidth="1"/>
    <col min="7685" max="7685" width="9.625" style="1" customWidth="1"/>
    <col min="7686" max="7686" width="13.5" style="1" customWidth="1"/>
    <col min="7687" max="7687" width="13.125" style="1" customWidth="1"/>
    <col min="7688" max="7688" width="13.25" style="1" customWidth="1"/>
    <col min="7689" max="7689" width="13.375" style="1" customWidth="1"/>
    <col min="7690" max="7690" width="10.625" style="1" customWidth="1"/>
    <col min="7691" max="7691" width="13.125" style="1" customWidth="1"/>
    <col min="7692" max="7936" width="9" style="1"/>
    <col min="7937" max="7937" width="5.125" style="1" customWidth="1"/>
    <col min="7938" max="7938" width="21.25" style="1" customWidth="1"/>
    <col min="7939" max="7939" width="14.125" style="1" customWidth="1"/>
    <col min="7940" max="7940" width="13.375" style="1" customWidth="1"/>
    <col min="7941" max="7941" width="9.625" style="1" customWidth="1"/>
    <col min="7942" max="7942" width="13.5" style="1" customWidth="1"/>
    <col min="7943" max="7943" width="13.125" style="1" customWidth="1"/>
    <col min="7944" max="7944" width="13.25" style="1" customWidth="1"/>
    <col min="7945" max="7945" width="13.375" style="1" customWidth="1"/>
    <col min="7946" max="7946" width="10.625" style="1" customWidth="1"/>
    <col min="7947" max="7947" width="13.125" style="1" customWidth="1"/>
    <col min="7948" max="8192" width="9" style="1"/>
    <col min="8193" max="8193" width="5.125" style="1" customWidth="1"/>
    <col min="8194" max="8194" width="21.25" style="1" customWidth="1"/>
    <col min="8195" max="8195" width="14.125" style="1" customWidth="1"/>
    <col min="8196" max="8196" width="13.375" style="1" customWidth="1"/>
    <col min="8197" max="8197" width="9.625" style="1" customWidth="1"/>
    <col min="8198" max="8198" width="13.5" style="1" customWidth="1"/>
    <col min="8199" max="8199" width="13.125" style="1" customWidth="1"/>
    <col min="8200" max="8200" width="13.25" style="1" customWidth="1"/>
    <col min="8201" max="8201" width="13.375" style="1" customWidth="1"/>
    <col min="8202" max="8202" width="10.625" style="1" customWidth="1"/>
    <col min="8203" max="8203" width="13.125" style="1" customWidth="1"/>
    <col min="8204" max="8448" width="9" style="1"/>
    <col min="8449" max="8449" width="5.125" style="1" customWidth="1"/>
    <col min="8450" max="8450" width="21.25" style="1" customWidth="1"/>
    <col min="8451" max="8451" width="14.125" style="1" customWidth="1"/>
    <col min="8452" max="8452" width="13.375" style="1" customWidth="1"/>
    <col min="8453" max="8453" width="9.625" style="1" customWidth="1"/>
    <col min="8454" max="8454" width="13.5" style="1" customWidth="1"/>
    <col min="8455" max="8455" width="13.125" style="1" customWidth="1"/>
    <col min="8456" max="8456" width="13.25" style="1" customWidth="1"/>
    <col min="8457" max="8457" width="13.375" style="1" customWidth="1"/>
    <col min="8458" max="8458" width="10.625" style="1" customWidth="1"/>
    <col min="8459" max="8459" width="13.125" style="1" customWidth="1"/>
    <col min="8460" max="8704" width="9" style="1"/>
    <col min="8705" max="8705" width="5.125" style="1" customWidth="1"/>
    <col min="8706" max="8706" width="21.25" style="1" customWidth="1"/>
    <col min="8707" max="8707" width="14.125" style="1" customWidth="1"/>
    <col min="8708" max="8708" width="13.375" style="1" customWidth="1"/>
    <col min="8709" max="8709" width="9.625" style="1" customWidth="1"/>
    <col min="8710" max="8710" width="13.5" style="1" customWidth="1"/>
    <col min="8711" max="8711" width="13.125" style="1" customWidth="1"/>
    <col min="8712" max="8712" width="13.25" style="1" customWidth="1"/>
    <col min="8713" max="8713" width="13.375" style="1" customWidth="1"/>
    <col min="8714" max="8714" width="10.625" style="1" customWidth="1"/>
    <col min="8715" max="8715" width="13.125" style="1" customWidth="1"/>
    <col min="8716" max="8960" width="9" style="1"/>
    <col min="8961" max="8961" width="5.125" style="1" customWidth="1"/>
    <col min="8962" max="8962" width="21.25" style="1" customWidth="1"/>
    <col min="8963" max="8963" width="14.125" style="1" customWidth="1"/>
    <col min="8964" max="8964" width="13.375" style="1" customWidth="1"/>
    <col min="8965" max="8965" width="9.625" style="1" customWidth="1"/>
    <col min="8966" max="8966" width="13.5" style="1" customWidth="1"/>
    <col min="8967" max="8967" width="13.125" style="1" customWidth="1"/>
    <col min="8968" max="8968" width="13.25" style="1" customWidth="1"/>
    <col min="8969" max="8969" width="13.375" style="1" customWidth="1"/>
    <col min="8970" max="8970" width="10.625" style="1" customWidth="1"/>
    <col min="8971" max="8971" width="13.125" style="1" customWidth="1"/>
    <col min="8972" max="9216" width="9" style="1"/>
    <col min="9217" max="9217" width="5.125" style="1" customWidth="1"/>
    <col min="9218" max="9218" width="21.25" style="1" customWidth="1"/>
    <col min="9219" max="9219" width="14.125" style="1" customWidth="1"/>
    <col min="9220" max="9220" width="13.375" style="1" customWidth="1"/>
    <col min="9221" max="9221" width="9.625" style="1" customWidth="1"/>
    <col min="9222" max="9222" width="13.5" style="1" customWidth="1"/>
    <col min="9223" max="9223" width="13.125" style="1" customWidth="1"/>
    <col min="9224" max="9224" width="13.25" style="1" customWidth="1"/>
    <col min="9225" max="9225" width="13.375" style="1" customWidth="1"/>
    <col min="9226" max="9226" width="10.625" style="1" customWidth="1"/>
    <col min="9227" max="9227" width="13.125" style="1" customWidth="1"/>
    <col min="9228" max="9472" width="9" style="1"/>
    <col min="9473" max="9473" width="5.125" style="1" customWidth="1"/>
    <col min="9474" max="9474" width="21.25" style="1" customWidth="1"/>
    <col min="9475" max="9475" width="14.125" style="1" customWidth="1"/>
    <col min="9476" max="9476" width="13.375" style="1" customWidth="1"/>
    <col min="9477" max="9477" width="9.625" style="1" customWidth="1"/>
    <col min="9478" max="9478" width="13.5" style="1" customWidth="1"/>
    <col min="9479" max="9479" width="13.125" style="1" customWidth="1"/>
    <col min="9480" max="9480" width="13.25" style="1" customWidth="1"/>
    <col min="9481" max="9481" width="13.375" style="1" customWidth="1"/>
    <col min="9482" max="9482" width="10.625" style="1" customWidth="1"/>
    <col min="9483" max="9483" width="13.125" style="1" customWidth="1"/>
    <col min="9484" max="9728" width="9" style="1"/>
    <col min="9729" max="9729" width="5.125" style="1" customWidth="1"/>
    <col min="9730" max="9730" width="21.25" style="1" customWidth="1"/>
    <col min="9731" max="9731" width="14.125" style="1" customWidth="1"/>
    <col min="9732" max="9732" width="13.375" style="1" customWidth="1"/>
    <col min="9733" max="9733" width="9.625" style="1" customWidth="1"/>
    <col min="9734" max="9734" width="13.5" style="1" customWidth="1"/>
    <col min="9735" max="9735" width="13.125" style="1" customWidth="1"/>
    <col min="9736" max="9736" width="13.25" style="1" customWidth="1"/>
    <col min="9737" max="9737" width="13.375" style="1" customWidth="1"/>
    <col min="9738" max="9738" width="10.625" style="1" customWidth="1"/>
    <col min="9739" max="9739" width="13.125" style="1" customWidth="1"/>
    <col min="9740" max="9984" width="9" style="1"/>
    <col min="9985" max="9985" width="5.125" style="1" customWidth="1"/>
    <col min="9986" max="9986" width="21.25" style="1" customWidth="1"/>
    <col min="9987" max="9987" width="14.125" style="1" customWidth="1"/>
    <col min="9988" max="9988" width="13.375" style="1" customWidth="1"/>
    <col min="9989" max="9989" width="9.625" style="1" customWidth="1"/>
    <col min="9990" max="9990" width="13.5" style="1" customWidth="1"/>
    <col min="9991" max="9991" width="13.125" style="1" customWidth="1"/>
    <col min="9992" max="9992" width="13.25" style="1" customWidth="1"/>
    <col min="9993" max="9993" width="13.375" style="1" customWidth="1"/>
    <col min="9994" max="9994" width="10.625" style="1" customWidth="1"/>
    <col min="9995" max="9995" width="13.125" style="1" customWidth="1"/>
    <col min="9996" max="10240" width="9" style="1"/>
    <col min="10241" max="10241" width="5.125" style="1" customWidth="1"/>
    <col min="10242" max="10242" width="21.25" style="1" customWidth="1"/>
    <col min="10243" max="10243" width="14.125" style="1" customWidth="1"/>
    <col min="10244" max="10244" width="13.375" style="1" customWidth="1"/>
    <col min="10245" max="10245" width="9.625" style="1" customWidth="1"/>
    <col min="10246" max="10246" width="13.5" style="1" customWidth="1"/>
    <col min="10247" max="10247" width="13.125" style="1" customWidth="1"/>
    <col min="10248" max="10248" width="13.25" style="1" customWidth="1"/>
    <col min="10249" max="10249" width="13.375" style="1" customWidth="1"/>
    <col min="10250" max="10250" width="10.625" style="1" customWidth="1"/>
    <col min="10251" max="10251" width="13.125" style="1" customWidth="1"/>
    <col min="10252" max="10496" width="9" style="1"/>
    <col min="10497" max="10497" width="5.125" style="1" customWidth="1"/>
    <col min="10498" max="10498" width="21.25" style="1" customWidth="1"/>
    <col min="10499" max="10499" width="14.125" style="1" customWidth="1"/>
    <col min="10500" max="10500" width="13.375" style="1" customWidth="1"/>
    <col min="10501" max="10501" width="9.625" style="1" customWidth="1"/>
    <col min="10502" max="10502" width="13.5" style="1" customWidth="1"/>
    <col min="10503" max="10503" width="13.125" style="1" customWidth="1"/>
    <col min="10504" max="10504" width="13.25" style="1" customWidth="1"/>
    <col min="10505" max="10505" width="13.375" style="1" customWidth="1"/>
    <col min="10506" max="10506" width="10.625" style="1" customWidth="1"/>
    <col min="10507" max="10507" width="13.125" style="1" customWidth="1"/>
    <col min="10508" max="10752" width="9" style="1"/>
    <col min="10753" max="10753" width="5.125" style="1" customWidth="1"/>
    <col min="10754" max="10754" width="21.25" style="1" customWidth="1"/>
    <col min="10755" max="10755" width="14.125" style="1" customWidth="1"/>
    <col min="10756" max="10756" width="13.375" style="1" customWidth="1"/>
    <col min="10757" max="10757" width="9.625" style="1" customWidth="1"/>
    <col min="10758" max="10758" width="13.5" style="1" customWidth="1"/>
    <col min="10759" max="10759" width="13.125" style="1" customWidth="1"/>
    <col min="10760" max="10760" width="13.25" style="1" customWidth="1"/>
    <col min="10761" max="10761" width="13.375" style="1" customWidth="1"/>
    <col min="10762" max="10762" width="10.625" style="1" customWidth="1"/>
    <col min="10763" max="10763" width="13.125" style="1" customWidth="1"/>
    <col min="10764" max="11008" width="9" style="1"/>
    <col min="11009" max="11009" width="5.125" style="1" customWidth="1"/>
    <col min="11010" max="11010" width="21.25" style="1" customWidth="1"/>
    <col min="11011" max="11011" width="14.125" style="1" customWidth="1"/>
    <col min="11012" max="11012" width="13.375" style="1" customWidth="1"/>
    <col min="11013" max="11013" width="9.625" style="1" customWidth="1"/>
    <col min="11014" max="11014" width="13.5" style="1" customWidth="1"/>
    <col min="11015" max="11015" width="13.125" style="1" customWidth="1"/>
    <col min="11016" max="11016" width="13.25" style="1" customWidth="1"/>
    <col min="11017" max="11017" width="13.375" style="1" customWidth="1"/>
    <col min="11018" max="11018" width="10.625" style="1" customWidth="1"/>
    <col min="11019" max="11019" width="13.125" style="1" customWidth="1"/>
    <col min="11020" max="11264" width="9" style="1"/>
    <col min="11265" max="11265" width="5.125" style="1" customWidth="1"/>
    <col min="11266" max="11266" width="21.25" style="1" customWidth="1"/>
    <col min="11267" max="11267" width="14.125" style="1" customWidth="1"/>
    <col min="11268" max="11268" width="13.375" style="1" customWidth="1"/>
    <col min="11269" max="11269" width="9.625" style="1" customWidth="1"/>
    <col min="11270" max="11270" width="13.5" style="1" customWidth="1"/>
    <col min="11271" max="11271" width="13.125" style="1" customWidth="1"/>
    <col min="11272" max="11272" width="13.25" style="1" customWidth="1"/>
    <col min="11273" max="11273" width="13.375" style="1" customWidth="1"/>
    <col min="11274" max="11274" width="10.625" style="1" customWidth="1"/>
    <col min="11275" max="11275" width="13.125" style="1" customWidth="1"/>
    <col min="11276" max="11520" width="9" style="1"/>
    <col min="11521" max="11521" width="5.125" style="1" customWidth="1"/>
    <col min="11522" max="11522" width="21.25" style="1" customWidth="1"/>
    <col min="11523" max="11523" width="14.125" style="1" customWidth="1"/>
    <col min="11524" max="11524" width="13.375" style="1" customWidth="1"/>
    <col min="11525" max="11525" width="9.625" style="1" customWidth="1"/>
    <col min="11526" max="11526" width="13.5" style="1" customWidth="1"/>
    <col min="11527" max="11527" width="13.125" style="1" customWidth="1"/>
    <col min="11528" max="11528" width="13.25" style="1" customWidth="1"/>
    <col min="11529" max="11529" width="13.375" style="1" customWidth="1"/>
    <col min="11530" max="11530" width="10.625" style="1" customWidth="1"/>
    <col min="11531" max="11531" width="13.125" style="1" customWidth="1"/>
    <col min="11532" max="11776" width="9" style="1"/>
    <col min="11777" max="11777" width="5.125" style="1" customWidth="1"/>
    <col min="11778" max="11778" width="21.25" style="1" customWidth="1"/>
    <col min="11779" max="11779" width="14.125" style="1" customWidth="1"/>
    <col min="11780" max="11780" width="13.375" style="1" customWidth="1"/>
    <col min="11781" max="11781" width="9.625" style="1" customWidth="1"/>
    <col min="11782" max="11782" width="13.5" style="1" customWidth="1"/>
    <col min="11783" max="11783" width="13.125" style="1" customWidth="1"/>
    <col min="11784" max="11784" width="13.25" style="1" customWidth="1"/>
    <col min="11785" max="11785" width="13.375" style="1" customWidth="1"/>
    <col min="11786" max="11786" width="10.625" style="1" customWidth="1"/>
    <col min="11787" max="11787" width="13.125" style="1" customWidth="1"/>
    <col min="11788" max="12032" width="9" style="1"/>
    <col min="12033" max="12033" width="5.125" style="1" customWidth="1"/>
    <col min="12034" max="12034" width="21.25" style="1" customWidth="1"/>
    <col min="12035" max="12035" width="14.125" style="1" customWidth="1"/>
    <col min="12036" max="12036" width="13.375" style="1" customWidth="1"/>
    <col min="12037" max="12037" width="9.625" style="1" customWidth="1"/>
    <col min="12038" max="12038" width="13.5" style="1" customWidth="1"/>
    <col min="12039" max="12039" width="13.125" style="1" customWidth="1"/>
    <col min="12040" max="12040" width="13.25" style="1" customWidth="1"/>
    <col min="12041" max="12041" width="13.375" style="1" customWidth="1"/>
    <col min="12042" max="12042" width="10.625" style="1" customWidth="1"/>
    <col min="12043" max="12043" width="13.125" style="1" customWidth="1"/>
    <col min="12044" max="12288" width="9" style="1"/>
    <col min="12289" max="12289" width="5.125" style="1" customWidth="1"/>
    <col min="12290" max="12290" width="21.25" style="1" customWidth="1"/>
    <col min="12291" max="12291" width="14.125" style="1" customWidth="1"/>
    <col min="12292" max="12292" width="13.375" style="1" customWidth="1"/>
    <col min="12293" max="12293" width="9.625" style="1" customWidth="1"/>
    <col min="12294" max="12294" width="13.5" style="1" customWidth="1"/>
    <col min="12295" max="12295" width="13.125" style="1" customWidth="1"/>
    <col min="12296" max="12296" width="13.25" style="1" customWidth="1"/>
    <col min="12297" max="12297" width="13.375" style="1" customWidth="1"/>
    <col min="12298" max="12298" width="10.625" style="1" customWidth="1"/>
    <col min="12299" max="12299" width="13.125" style="1" customWidth="1"/>
    <col min="12300" max="12544" width="9" style="1"/>
    <col min="12545" max="12545" width="5.125" style="1" customWidth="1"/>
    <col min="12546" max="12546" width="21.25" style="1" customWidth="1"/>
    <col min="12547" max="12547" width="14.125" style="1" customWidth="1"/>
    <col min="12548" max="12548" width="13.375" style="1" customWidth="1"/>
    <col min="12549" max="12549" width="9.625" style="1" customWidth="1"/>
    <col min="12550" max="12550" width="13.5" style="1" customWidth="1"/>
    <col min="12551" max="12551" width="13.125" style="1" customWidth="1"/>
    <col min="12552" max="12552" width="13.25" style="1" customWidth="1"/>
    <col min="12553" max="12553" width="13.375" style="1" customWidth="1"/>
    <col min="12554" max="12554" width="10.625" style="1" customWidth="1"/>
    <col min="12555" max="12555" width="13.125" style="1" customWidth="1"/>
    <col min="12556" max="12800" width="9" style="1"/>
    <col min="12801" max="12801" width="5.125" style="1" customWidth="1"/>
    <col min="12802" max="12802" width="21.25" style="1" customWidth="1"/>
    <col min="12803" max="12803" width="14.125" style="1" customWidth="1"/>
    <col min="12804" max="12804" width="13.375" style="1" customWidth="1"/>
    <col min="12805" max="12805" width="9.625" style="1" customWidth="1"/>
    <col min="12806" max="12806" width="13.5" style="1" customWidth="1"/>
    <col min="12807" max="12807" width="13.125" style="1" customWidth="1"/>
    <col min="12808" max="12808" width="13.25" style="1" customWidth="1"/>
    <col min="12809" max="12809" width="13.375" style="1" customWidth="1"/>
    <col min="12810" max="12810" width="10.625" style="1" customWidth="1"/>
    <col min="12811" max="12811" width="13.125" style="1" customWidth="1"/>
    <col min="12812" max="13056" width="9" style="1"/>
    <col min="13057" max="13057" width="5.125" style="1" customWidth="1"/>
    <col min="13058" max="13058" width="21.25" style="1" customWidth="1"/>
    <col min="13059" max="13059" width="14.125" style="1" customWidth="1"/>
    <col min="13060" max="13060" width="13.375" style="1" customWidth="1"/>
    <col min="13061" max="13061" width="9.625" style="1" customWidth="1"/>
    <col min="13062" max="13062" width="13.5" style="1" customWidth="1"/>
    <col min="13063" max="13063" width="13.125" style="1" customWidth="1"/>
    <col min="13064" max="13064" width="13.25" style="1" customWidth="1"/>
    <col min="13065" max="13065" width="13.375" style="1" customWidth="1"/>
    <col min="13066" max="13066" width="10.625" style="1" customWidth="1"/>
    <col min="13067" max="13067" width="13.125" style="1" customWidth="1"/>
    <col min="13068" max="13312" width="9" style="1"/>
    <col min="13313" max="13313" width="5.125" style="1" customWidth="1"/>
    <col min="13314" max="13314" width="21.25" style="1" customWidth="1"/>
    <col min="13315" max="13315" width="14.125" style="1" customWidth="1"/>
    <col min="13316" max="13316" width="13.375" style="1" customWidth="1"/>
    <col min="13317" max="13317" width="9.625" style="1" customWidth="1"/>
    <col min="13318" max="13318" width="13.5" style="1" customWidth="1"/>
    <col min="13319" max="13319" width="13.125" style="1" customWidth="1"/>
    <col min="13320" max="13320" width="13.25" style="1" customWidth="1"/>
    <col min="13321" max="13321" width="13.375" style="1" customWidth="1"/>
    <col min="13322" max="13322" width="10.625" style="1" customWidth="1"/>
    <col min="13323" max="13323" width="13.125" style="1" customWidth="1"/>
    <col min="13324" max="13568" width="9" style="1"/>
    <col min="13569" max="13569" width="5.125" style="1" customWidth="1"/>
    <col min="13570" max="13570" width="21.25" style="1" customWidth="1"/>
    <col min="13571" max="13571" width="14.125" style="1" customWidth="1"/>
    <col min="13572" max="13572" width="13.375" style="1" customWidth="1"/>
    <col min="13573" max="13573" width="9.625" style="1" customWidth="1"/>
    <col min="13574" max="13574" width="13.5" style="1" customWidth="1"/>
    <col min="13575" max="13575" width="13.125" style="1" customWidth="1"/>
    <col min="13576" max="13576" width="13.25" style="1" customWidth="1"/>
    <col min="13577" max="13577" width="13.375" style="1" customWidth="1"/>
    <col min="13578" max="13578" width="10.625" style="1" customWidth="1"/>
    <col min="13579" max="13579" width="13.125" style="1" customWidth="1"/>
    <col min="13580" max="13824" width="9" style="1"/>
    <col min="13825" max="13825" width="5.125" style="1" customWidth="1"/>
    <col min="13826" max="13826" width="21.25" style="1" customWidth="1"/>
    <col min="13827" max="13827" width="14.125" style="1" customWidth="1"/>
    <col min="13828" max="13828" width="13.375" style="1" customWidth="1"/>
    <col min="13829" max="13829" width="9.625" style="1" customWidth="1"/>
    <col min="13830" max="13830" width="13.5" style="1" customWidth="1"/>
    <col min="13831" max="13831" width="13.125" style="1" customWidth="1"/>
    <col min="13832" max="13832" width="13.25" style="1" customWidth="1"/>
    <col min="13833" max="13833" width="13.375" style="1" customWidth="1"/>
    <col min="13834" max="13834" width="10.625" style="1" customWidth="1"/>
    <col min="13835" max="13835" width="13.125" style="1" customWidth="1"/>
    <col min="13836" max="14080" width="9" style="1"/>
    <col min="14081" max="14081" width="5.125" style="1" customWidth="1"/>
    <col min="14082" max="14082" width="21.25" style="1" customWidth="1"/>
    <col min="14083" max="14083" width="14.125" style="1" customWidth="1"/>
    <col min="14084" max="14084" width="13.375" style="1" customWidth="1"/>
    <col min="14085" max="14085" width="9.625" style="1" customWidth="1"/>
    <col min="14086" max="14086" width="13.5" style="1" customWidth="1"/>
    <col min="14087" max="14087" width="13.125" style="1" customWidth="1"/>
    <col min="14088" max="14088" width="13.25" style="1" customWidth="1"/>
    <col min="14089" max="14089" width="13.375" style="1" customWidth="1"/>
    <col min="14090" max="14090" width="10.625" style="1" customWidth="1"/>
    <col min="14091" max="14091" width="13.125" style="1" customWidth="1"/>
    <col min="14092" max="14336" width="9" style="1"/>
    <col min="14337" max="14337" width="5.125" style="1" customWidth="1"/>
    <col min="14338" max="14338" width="21.25" style="1" customWidth="1"/>
    <col min="14339" max="14339" width="14.125" style="1" customWidth="1"/>
    <col min="14340" max="14340" width="13.375" style="1" customWidth="1"/>
    <col min="14341" max="14341" width="9.625" style="1" customWidth="1"/>
    <col min="14342" max="14342" width="13.5" style="1" customWidth="1"/>
    <col min="14343" max="14343" width="13.125" style="1" customWidth="1"/>
    <col min="14344" max="14344" width="13.25" style="1" customWidth="1"/>
    <col min="14345" max="14345" width="13.375" style="1" customWidth="1"/>
    <col min="14346" max="14346" width="10.625" style="1" customWidth="1"/>
    <col min="14347" max="14347" width="13.125" style="1" customWidth="1"/>
    <col min="14348" max="14592" width="9" style="1"/>
    <col min="14593" max="14593" width="5.125" style="1" customWidth="1"/>
    <col min="14594" max="14594" width="21.25" style="1" customWidth="1"/>
    <col min="14595" max="14595" width="14.125" style="1" customWidth="1"/>
    <col min="14596" max="14596" width="13.375" style="1" customWidth="1"/>
    <col min="14597" max="14597" width="9.625" style="1" customWidth="1"/>
    <col min="14598" max="14598" width="13.5" style="1" customWidth="1"/>
    <col min="14599" max="14599" width="13.125" style="1" customWidth="1"/>
    <col min="14600" max="14600" width="13.25" style="1" customWidth="1"/>
    <col min="14601" max="14601" width="13.375" style="1" customWidth="1"/>
    <col min="14602" max="14602" width="10.625" style="1" customWidth="1"/>
    <col min="14603" max="14603" width="13.125" style="1" customWidth="1"/>
    <col min="14604" max="14848" width="9" style="1"/>
    <col min="14849" max="14849" width="5.125" style="1" customWidth="1"/>
    <col min="14850" max="14850" width="21.25" style="1" customWidth="1"/>
    <col min="14851" max="14851" width="14.125" style="1" customWidth="1"/>
    <col min="14852" max="14852" width="13.375" style="1" customWidth="1"/>
    <col min="14853" max="14853" width="9.625" style="1" customWidth="1"/>
    <col min="14854" max="14854" width="13.5" style="1" customWidth="1"/>
    <col min="14855" max="14855" width="13.125" style="1" customWidth="1"/>
    <col min="14856" max="14856" width="13.25" style="1" customWidth="1"/>
    <col min="14857" max="14857" width="13.375" style="1" customWidth="1"/>
    <col min="14858" max="14858" width="10.625" style="1" customWidth="1"/>
    <col min="14859" max="14859" width="13.125" style="1" customWidth="1"/>
    <col min="14860" max="15104" width="9" style="1"/>
    <col min="15105" max="15105" width="5.125" style="1" customWidth="1"/>
    <col min="15106" max="15106" width="21.25" style="1" customWidth="1"/>
    <col min="15107" max="15107" width="14.125" style="1" customWidth="1"/>
    <col min="15108" max="15108" width="13.375" style="1" customWidth="1"/>
    <col min="15109" max="15109" width="9.625" style="1" customWidth="1"/>
    <col min="15110" max="15110" width="13.5" style="1" customWidth="1"/>
    <col min="15111" max="15111" width="13.125" style="1" customWidth="1"/>
    <col min="15112" max="15112" width="13.25" style="1" customWidth="1"/>
    <col min="15113" max="15113" width="13.375" style="1" customWidth="1"/>
    <col min="15114" max="15114" width="10.625" style="1" customWidth="1"/>
    <col min="15115" max="15115" width="13.125" style="1" customWidth="1"/>
    <col min="15116" max="15360" width="9" style="1"/>
    <col min="15361" max="15361" width="5.125" style="1" customWidth="1"/>
    <col min="15362" max="15362" width="21.25" style="1" customWidth="1"/>
    <col min="15363" max="15363" width="14.125" style="1" customWidth="1"/>
    <col min="15364" max="15364" width="13.375" style="1" customWidth="1"/>
    <col min="15365" max="15365" width="9.625" style="1" customWidth="1"/>
    <col min="15366" max="15366" width="13.5" style="1" customWidth="1"/>
    <col min="15367" max="15367" width="13.125" style="1" customWidth="1"/>
    <col min="15368" max="15368" width="13.25" style="1" customWidth="1"/>
    <col min="15369" max="15369" width="13.375" style="1" customWidth="1"/>
    <col min="15370" max="15370" width="10.625" style="1" customWidth="1"/>
    <col min="15371" max="15371" width="13.125" style="1" customWidth="1"/>
    <col min="15372" max="15616" width="9" style="1"/>
    <col min="15617" max="15617" width="5.125" style="1" customWidth="1"/>
    <col min="15618" max="15618" width="21.25" style="1" customWidth="1"/>
    <col min="15619" max="15619" width="14.125" style="1" customWidth="1"/>
    <col min="15620" max="15620" width="13.375" style="1" customWidth="1"/>
    <col min="15621" max="15621" width="9.625" style="1" customWidth="1"/>
    <col min="15622" max="15622" width="13.5" style="1" customWidth="1"/>
    <col min="15623" max="15623" width="13.125" style="1" customWidth="1"/>
    <col min="15624" max="15624" width="13.25" style="1" customWidth="1"/>
    <col min="15625" max="15625" width="13.375" style="1" customWidth="1"/>
    <col min="15626" max="15626" width="10.625" style="1" customWidth="1"/>
    <col min="15627" max="15627" width="13.125" style="1" customWidth="1"/>
    <col min="15628" max="15872" width="9" style="1"/>
    <col min="15873" max="15873" width="5.125" style="1" customWidth="1"/>
    <col min="15874" max="15874" width="21.25" style="1" customWidth="1"/>
    <col min="15875" max="15875" width="14.125" style="1" customWidth="1"/>
    <col min="15876" max="15876" width="13.375" style="1" customWidth="1"/>
    <col min="15877" max="15877" width="9.625" style="1" customWidth="1"/>
    <col min="15878" max="15878" width="13.5" style="1" customWidth="1"/>
    <col min="15879" max="15879" width="13.125" style="1" customWidth="1"/>
    <col min="15880" max="15880" width="13.25" style="1" customWidth="1"/>
    <col min="15881" max="15881" width="13.375" style="1" customWidth="1"/>
    <col min="15882" max="15882" width="10.625" style="1" customWidth="1"/>
    <col min="15883" max="15883" width="13.125" style="1" customWidth="1"/>
    <col min="15884" max="16128" width="9" style="1"/>
    <col min="16129" max="16129" width="5.125" style="1" customWidth="1"/>
    <col min="16130" max="16130" width="21.25" style="1" customWidth="1"/>
    <col min="16131" max="16131" width="14.125" style="1" customWidth="1"/>
    <col min="16132" max="16132" width="13.375" style="1" customWidth="1"/>
    <col min="16133" max="16133" width="9.625" style="1" customWidth="1"/>
    <col min="16134" max="16134" width="13.5" style="1" customWidth="1"/>
    <col min="16135" max="16135" width="13.125" style="1" customWidth="1"/>
    <col min="16136" max="16136" width="13.25" style="1" customWidth="1"/>
    <col min="16137" max="16137" width="13.375" style="1" customWidth="1"/>
    <col min="16138" max="16138" width="10.625" style="1" customWidth="1"/>
    <col min="16139" max="16139" width="13.125" style="1" customWidth="1"/>
    <col min="16140" max="16384" width="9" style="1"/>
  </cols>
  <sheetData>
    <row r="1" spans="1:16" x14ac:dyDescent="0.3">
      <c r="C1" s="2"/>
      <c r="D1" s="2"/>
      <c r="E1" s="3"/>
      <c r="G1" s="2"/>
      <c r="K1" s="33" t="s">
        <v>0</v>
      </c>
    </row>
    <row r="2" spans="1:16" x14ac:dyDescent="0.3">
      <c r="A2" s="93" t="s">
        <v>468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6" x14ac:dyDescent="0.3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6" x14ac:dyDescent="0.3">
      <c r="A4" s="94" t="s">
        <v>469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6" ht="57" customHeight="1" x14ac:dyDescent="0.3">
      <c r="A5" s="99" t="s">
        <v>2</v>
      </c>
      <c r="B5" s="99" t="s">
        <v>3</v>
      </c>
      <c r="C5" s="101" t="s">
        <v>4</v>
      </c>
      <c r="D5" s="103" t="s">
        <v>5</v>
      </c>
      <c r="E5" s="99" t="s">
        <v>6</v>
      </c>
      <c r="F5" s="95" t="s">
        <v>7</v>
      </c>
      <c r="G5" s="95"/>
      <c r="H5" s="95" t="s">
        <v>8</v>
      </c>
      <c r="I5" s="95"/>
      <c r="J5" s="95" t="s">
        <v>9</v>
      </c>
      <c r="K5" s="95" t="s">
        <v>10</v>
      </c>
    </row>
    <row r="6" spans="1:16" ht="37.5" x14ac:dyDescent="0.3">
      <c r="A6" s="100"/>
      <c r="B6" s="100"/>
      <c r="C6" s="102"/>
      <c r="D6" s="104"/>
      <c r="E6" s="100"/>
      <c r="F6" s="7" t="s">
        <v>11</v>
      </c>
      <c r="G6" s="6" t="s">
        <v>12</v>
      </c>
      <c r="H6" s="5" t="s">
        <v>13</v>
      </c>
      <c r="I6" s="5" t="s">
        <v>14</v>
      </c>
      <c r="J6" s="95"/>
      <c r="K6" s="95"/>
    </row>
    <row r="7" spans="1:16" ht="56.25" x14ac:dyDescent="0.3">
      <c r="A7" s="34">
        <v>1</v>
      </c>
      <c r="B7" s="35" t="s">
        <v>470</v>
      </c>
      <c r="C7" s="36">
        <v>48000</v>
      </c>
      <c r="D7" s="37">
        <v>48000</v>
      </c>
      <c r="E7" s="11" t="s">
        <v>15</v>
      </c>
      <c r="F7" s="34" t="s">
        <v>471</v>
      </c>
      <c r="G7" s="36">
        <v>48000</v>
      </c>
      <c r="H7" s="38" t="s">
        <v>471</v>
      </c>
      <c r="I7" s="36">
        <v>48000</v>
      </c>
      <c r="J7" s="8" t="s">
        <v>16</v>
      </c>
      <c r="K7" s="8" t="s">
        <v>472</v>
      </c>
      <c r="N7" s="69">
        <f>D7+D8+D9+D10+D11+D12+D13</f>
        <v>94490.18</v>
      </c>
    </row>
    <row r="8" spans="1:16" ht="112.5" x14ac:dyDescent="0.3">
      <c r="A8" s="34">
        <v>2</v>
      </c>
      <c r="B8" s="35" t="s">
        <v>473</v>
      </c>
      <c r="C8" s="36">
        <v>3000</v>
      </c>
      <c r="D8" s="36">
        <v>3000</v>
      </c>
      <c r="E8" s="11" t="s">
        <v>15</v>
      </c>
      <c r="F8" s="36" t="s">
        <v>474</v>
      </c>
      <c r="G8" s="36">
        <v>3000</v>
      </c>
      <c r="H8" s="36" t="s">
        <v>474</v>
      </c>
      <c r="I8" s="36">
        <v>3000</v>
      </c>
      <c r="J8" s="8" t="s">
        <v>16</v>
      </c>
      <c r="K8" s="8" t="s">
        <v>475</v>
      </c>
    </row>
    <row r="9" spans="1:16" ht="112.5" x14ac:dyDescent="0.3">
      <c r="A9" s="34">
        <v>3</v>
      </c>
      <c r="B9" s="35" t="s">
        <v>476</v>
      </c>
      <c r="C9" s="36">
        <v>18000</v>
      </c>
      <c r="D9" s="36">
        <v>18000</v>
      </c>
      <c r="E9" s="11" t="s">
        <v>15</v>
      </c>
      <c r="F9" s="36" t="s">
        <v>477</v>
      </c>
      <c r="G9" s="36">
        <v>18000</v>
      </c>
      <c r="H9" s="36" t="s">
        <v>477</v>
      </c>
      <c r="I9" s="36">
        <v>18000</v>
      </c>
      <c r="J9" s="8" t="s">
        <v>16</v>
      </c>
      <c r="K9" s="8" t="s">
        <v>478</v>
      </c>
    </row>
    <row r="10" spans="1:16" ht="56.25" x14ac:dyDescent="0.3">
      <c r="A10" s="34">
        <v>4</v>
      </c>
      <c r="B10" s="35" t="s">
        <v>416</v>
      </c>
      <c r="C10" s="36">
        <v>11140</v>
      </c>
      <c r="D10" s="36">
        <v>11140</v>
      </c>
      <c r="E10" s="11" t="s">
        <v>15</v>
      </c>
      <c r="F10" s="36" t="s">
        <v>479</v>
      </c>
      <c r="G10" s="36">
        <v>11140</v>
      </c>
      <c r="H10" s="36" t="s">
        <v>479</v>
      </c>
      <c r="I10" s="36">
        <v>11140</v>
      </c>
      <c r="J10" s="8" t="s">
        <v>16</v>
      </c>
      <c r="K10" s="8" t="s">
        <v>480</v>
      </c>
    </row>
    <row r="11" spans="1:16" ht="93.75" x14ac:dyDescent="0.3">
      <c r="A11" s="34">
        <v>5</v>
      </c>
      <c r="B11" s="35" t="s">
        <v>481</v>
      </c>
      <c r="C11" s="36">
        <v>2880</v>
      </c>
      <c r="D11" s="36">
        <v>2880</v>
      </c>
      <c r="E11" s="11" t="s">
        <v>15</v>
      </c>
      <c r="F11" s="36" t="s">
        <v>482</v>
      </c>
      <c r="G11" s="36">
        <v>2880</v>
      </c>
      <c r="H11" s="36" t="s">
        <v>482</v>
      </c>
      <c r="I11" s="36">
        <v>2880</v>
      </c>
      <c r="J11" s="8" t="s">
        <v>16</v>
      </c>
      <c r="K11" s="8" t="s">
        <v>483</v>
      </c>
    </row>
    <row r="12" spans="1:16" ht="56.25" x14ac:dyDescent="0.3">
      <c r="A12" s="34">
        <v>6</v>
      </c>
      <c r="B12" s="35" t="s">
        <v>484</v>
      </c>
      <c r="C12" s="36">
        <v>8970.18</v>
      </c>
      <c r="D12" s="36">
        <v>8970.18</v>
      </c>
      <c r="E12" s="11" t="s">
        <v>15</v>
      </c>
      <c r="F12" s="36" t="s">
        <v>485</v>
      </c>
      <c r="G12" s="36">
        <v>8970.18</v>
      </c>
      <c r="H12" s="36" t="s">
        <v>485</v>
      </c>
      <c r="I12" s="36">
        <v>8970.18</v>
      </c>
      <c r="J12" s="8" t="s">
        <v>16</v>
      </c>
      <c r="K12" s="8" t="s">
        <v>486</v>
      </c>
    </row>
    <row r="13" spans="1:16" ht="56.25" x14ac:dyDescent="0.3">
      <c r="A13" s="34">
        <v>7</v>
      </c>
      <c r="B13" s="35" t="s">
        <v>487</v>
      </c>
      <c r="C13" s="36">
        <v>2500</v>
      </c>
      <c r="D13" s="36">
        <v>2500</v>
      </c>
      <c r="E13" s="11" t="s">
        <v>15</v>
      </c>
      <c r="F13" s="8" t="s">
        <v>488</v>
      </c>
      <c r="G13" s="36">
        <v>2500</v>
      </c>
      <c r="H13" s="8" t="s">
        <v>488</v>
      </c>
      <c r="I13" s="36">
        <v>2500</v>
      </c>
      <c r="J13" s="8" t="s">
        <v>16</v>
      </c>
      <c r="K13" s="8" t="s">
        <v>489</v>
      </c>
    </row>
    <row r="14" spans="1:16" ht="281.25" x14ac:dyDescent="0.3">
      <c r="A14" s="34">
        <v>8</v>
      </c>
      <c r="B14" s="35" t="s">
        <v>490</v>
      </c>
      <c r="C14" s="36">
        <v>4389600</v>
      </c>
      <c r="D14" s="36">
        <v>4389600</v>
      </c>
      <c r="E14" s="8" t="s">
        <v>491</v>
      </c>
      <c r="F14" s="36" t="s">
        <v>492</v>
      </c>
      <c r="G14" s="36">
        <v>4389600</v>
      </c>
      <c r="H14" s="36" t="s">
        <v>492</v>
      </c>
      <c r="I14" s="36">
        <v>4389600</v>
      </c>
      <c r="J14" s="8" t="s">
        <v>16</v>
      </c>
      <c r="K14" s="8" t="s">
        <v>493</v>
      </c>
      <c r="P14" s="69">
        <f>D14</f>
        <v>4389600</v>
      </c>
    </row>
    <row r="15" spans="1:16" x14ac:dyDescent="0.3">
      <c r="A15" s="13"/>
      <c r="B15" s="17"/>
      <c r="C15" s="39"/>
      <c r="D15" s="18"/>
      <c r="E15" s="14"/>
      <c r="F15" s="13"/>
      <c r="G15" s="39"/>
      <c r="H15" s="13"/>
      <c r="I15" s="39"/>
      <c r="J15" s="13"/>
      <c r="K15" s="40"/>
    </row>
    <row r="16" spans="1:16" x14ac:dyDescent="0.3">
      <c r="B16" s="98" t="s">
        <v>494</v>
      </c>
      <c r="C16" s="98"/>
      <c r="D16" s="98"/>
      <c r="E16" s="98"/>
      <c r="F16" s="98"/>
      <c r="G16" s="98"/>
      <c r="H16" s="98"/>
    </row>
  </sheetData>
  <mergeCells count="13">
    <mergeCell ref="J5:J6"/>
    <mergeCell ref="K5:K6"/>
    <mergeCell ref="B16:H16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ageMargins left="0.15748031496062992" right="0.15748031496062992" top="0.19685039370078741" bottom="0.15748031496062992" header="0.15748031496062992" footer="0.15748031496062992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E248A-3558-4F59-9283-553A73B7F5DB}">
  <dimension ref="A1:K8"/>
  <sheetViews>
    <sheetView workbookViewId="0">
      <selection activeCell="L9" sqref="L9"/>
    </sheetView>
  </sheetViews>
  <sheetFormatPr defaultRowHeight="14.25" x14ac:dyDescent="0.2"/>
  <cols>
    <col min="1" max="1" width="6.875" customWidth="1"/>
    <col min="2" max="2" width="14" customWidth="1"/>
    <col min="3" max="3" width="10.625" customWidth="1"/>
    <col min="4" max="4" width="11.75" customWidth="1"/>
    <col min="5" max="5" width="11.875" customWidth="1"/>
    <col min="6" max="6" width="13.125" customWidth="1"/>
    <col min="7" max="7" width="11.125" customWidth="1"/>
    <col min="8" max="8" width="15.125" customWidth="1"/>
    <col min="9" max="9" width="11.75" customWidth="1"/>
    <col min="10" max="10" width="10.625" customWidth="1"/>
    <col min="11" max="11" width="12.875" customWidth="1"/>
  </cols>
  <sheetData>
    <row r="1" spans="1:11" ht="18.75" x14ac:dyDescent="0.3">
      <c r="A1" s="1"/>
      <c r="B1" s="1"/>
      <c r="C1" s="2"/>
      <c r="D1" s="2"/>
      <c r="E1" s="3"/>
      <c r="F1" s="1"/>
      <c r="G1" s="2"/>
      <c r="H1" s="1"/>
      <c r="I1" s="1"/>
      <c r="J1" s="1"/>
      <c r="K1" s="33" t="s">
        <v>0</v>
      </c>
    </row>
    <row r="2" spans="1:11" ht="18.75" x14ac:dyDescent="0.3">
      <c r="A2" s="93" t="s">
        <v>468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18.75" x14ac:dyDescent="0.3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 ht="18.75" x14ac:dyDescent="0.2">
      <c r="A4" s="94" t="s">
        <v>502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ht="60.75" customHeight="1" x14ac:dyDescent="0.2">
      <c r="A5" s="99" t="s">
        <v>2</v>
      </c>
      <c r="B5" s="99" t="s">
        <v>3</v>
      </c>
      <c r="C5" s="101" t="s">
        <v>4</v>
      </c>
      <c r="D5" s="103" t="s">
        <v>5</v>
      </c>
      <c r="E5" s="99" t="s">
        <v>6</v>
      </c>
      <c r="F5" s="105" t="s">
        <v>7</v>
      </c>
      <c r="G5" s="106"/>
      <c r="H5" s="95" t="s">
        <v>8</v>
      </c>
      <c r="I5" s="95"/>
      <c r="J5" s="95" t="s">
        <v>9</v>
      </c>
      <c r="K5" s="95" t="s">
        <v>10</v>
      </c>
    </row>
    <row r="6" spans="1:11" ht="37.5" x14ac:dyDescent="0.2">
      <c r="A6" s="100"/>
      <c r="B6" s="100"/>
      <c r="C6" s="102"/>
      <c r="D6" s="104"/>
      <c r="E6" s="100"/>
      <c r="F6" s="7" t="s">
        <v>11</v>
      </c>
      <c r="G6" s="6" t="s">
        <v>12</v>
      </c>
      <c r="H6" s="5" t="s">
        <v>13</v>
      </c>
      <c r="I6" s="5" t="s">
        <v>14</v>
      </c>
      <c r="J6" s="95"/>
      <c r="K6" s="95"/>
    </row>
    <row r="7" spans="1:11" ht="81" x14ac:dyDescent="0.2">
      <c r="A7" s="42">
        <v>1</v>
      </c>
      <c r="B7" s="43" t="s">
        <v>495</v>
      </c>
      <c r="C7" s="44">
        <v>21060</v>
      </c>
      <c r="D7" s="45">
        <v>21060</v>
      </c>
      <c r="E7" s="50" t="s">
        <v>15</v>
      </c>
      <c r="F7" s="50" t="s">
        <v>496</v>
      </c>
      <c r="G7" s="44">
        <v>21060</v>
      </c>
      <c r="H7" s="51" t="s">
        <v>496</v>
      </c>
      <c r="I7" s="44">
        <v>21060</v>
      </c>
      <c r="J7" s="8" t="s">
        <v>16</v>
      </c>
      <c r="K7" s="52" t="s">
        <v>498</v>
      </c>
    </row>
    <row r="8" spans="1:11" ht="81" x14ac:dyDescent="0.2">
      <c r="A8" s="47">
        <v>2</v>
      </c>
      <c r="B8" s="43" t="s">
        <v>499</v>
      </c>
      <c r="C8" s="48">
        <v>849000</v>
      </c>
      <c r="D8" s="49">
        <v>849000</v>
      </c>
      <c r="E8" s="46" t="s">
        <v>500</v>
      </c>
      <c r="F8" s="50" t="s">
        <v>496</v>
      </c>
      <c r="G8" s="44">
        <v>849000</v>
      </c>
      <c r="H8" s="51" t="s">
        <v>496</v>
      </c>
      <c r="I8" s="44">
        <v>849000</v>
      </c>
      <c r="J8" s="8" t="s">
        <v>16</v>
      </c>
      <c r="K8" s="52" t="s">
        <v>501</v>
      </c>
    </row>
  </sheetData>
  <mergeCells count="12">
    <mergeCell ref="J5:J6"/>
    <mergeCell ref="K5:K6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</mergeCells>
  <pageMargins left="0.31" right="0.17" top="0.33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10</vt:i4>
      </vt:variant>
    </vt:vector>
  </HeadingPairs>
  <TitlesOfParts>
    <vt:vector size="23" baseType="lpstr">
      <vt:lpstr>สรุปจัดซื้อจัดจ้างรวม</vt:lpstr>
      <vt:lpstr>ต.ค 67</vt:lpstr>
      <vt:lpstr>พ.ย.67</vt:lpstr>
      <vt:lpstr>ธ.ค 67</vt:lpstr>
      <vt:lpstr>ม.ค 68</vt:lpstr>
      <vt:lpstr>ก.พ 68</vt:lpstr>
      <vt:lpstr>มี.ค 68</vt:lpstr>
      <vt:lpstr> เม.ย.68</vt:lpstr>
      <vt:lpstr> พ.ค 68</vt:lpstr>
      <vt:lpstr> มิ.ย 68</vt:lpstr>
      <vt:lpstr>ก.ค 68</vt:lpstr>
      <vt:lpstr>ส.ค 68</vt:lpstr>
      <vt:lpstr>ก.ย 68</vt:lpstr>
      <vt:lpstr>' มิ.ย 68'!Print_Titles</vt:lpstr>
      <vt:lpstr>' เม.ย.68'!Print_Titles</vt:lpstr>
      <vt:lpstr>'ก.พ 68'!Print_Titles</vt:lpstr>
      <vt:lpstr>'ก.ย 68'!Print_Titles</vt:lpstr>
      <vt:lpstr>'ต.ค 67'!Print_Titles</vt:lpstr>
      <vt:lpstr>'ธ.ค 67'!Print_Titles</vt:lpstr>
      <vt:lpstr>พ.ย.67!Print_Titles</vt:lpstr>
      <vt:lpstr>'ม.ค 68'!Print_Titles</vt:lpstr>
      <vt:lpstr>'มี.ค 68'!Print_Titles</vt:lpstr>
      <vt:lpstr>'ส.ค 68'!Print_Titles</vt:lpstr>
    </vt:vector>
  </TitlesOfParts>
  <Company>Win10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i0972392399 เรียน</dc:creator>
  <cp:lastModifiedBy>i0972392399 เรียน</cp:lastModifiedBy>
  <cp:lastPrinted>2026-06-29T07:53:52Z</cp:lastPrinted>
  <dcterms:created xsi:type="dcterms:W3CDTF">2024-08-13T04:48:51Z</dcterms:created>
  <dcterms:modified xsi:type="dcterms:W3CDTF">2026-06-29T08:25:21Z</dcterms:modified>
</cp:coreProperties>
</file>